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5480" windowHeight="11640" activeTab="0"/>
  </bookViews>
  <sheets>
    <sheet name="Прил. 2_1" sheetId="1" r:id="rId1"/>
  </sheets>
  <definedNames>
    <definedName name="_xlnm.Print_Titles" localSheetId="0">'Прил. 2_1'!$15:$17</definedName>
    <definedName name="_xlnm.Print_Area" localSheetId="0">'Прил. 2_1'!$N$1:$AA$182</definedName>
  </definedNames>
  <calcPr fullCalcOnLoad="1"/>
</workbook>
</file>

<file path=xl/sharedStrings.xml><?xml version="1.0" encoding="utf-8"?>
<sst xmlns="http://schemas.openxmlformats.org/spreadsheetml/2006/main" count="440" uniqueCount="184">
  <si>
    <t xml:space="preserve"> </t>
  </si>
  <si>
    <t/>
  </si>
  <si>
    <t>244</t>
  </si>
  <si>
    <t>7420000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</si>
  <si>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</si>
  <si>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</si>
  <si>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</si>
  <si>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</si>
  <si>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Прочие работы, услуги</t>
  </si>
  <si>
    <t>Оплата работ, услуг</t>
  </si>
  <si>
    <t>Расходы</t>
  </si>
  <si>
    <t>Прочая закупка товаров, работ и услуг для обеспечения государственных (муниципальных) нужд</t>
  </si>
  <si>
    <t>подпрограмма "Развитие физической культуры и спорта в Ершовском муниципальном районе"</t>
  </si>
  <si>
    <t>7410000</t>
  </si>
  <si>
    <t xml:space="preserve">Физическая культура </t>
  </si>
  <si>
    <t>ФИЗИЧЕСКАЯ КУЛЬТУРА И СПОРТ</t>
  </si>
  <si>
    <t>8030000</t>
  </si>
  <si>
    <t>Пособия по социальной помощи населению</t>
  </si>
  <si>
    <t>Социальное обеспечение</t>
  </si>
  <si>
    <t>Социальные выплаты гражданам, кроме публичных нормативных социальных выплат</t>
  </si>
  <si>
    <t>Транспортные услуги</t>
  </si>
  <si>
    <t>подпрограмма "Социальное обеспечение и иные выплаты населению"</t>
  </si>
  <si>
    <t>Социальное обеспечение населения</t>
  </si>
  <si>
    <t>Социальная политика</t>
  </si>
  <si>
    <t>8400003</t>
  </si>
  <si>
    <t>Работы, услуги по содержанию имущества</t>
  </si>
  <si>
    <t>8400002</t>
  </si>
  <si>
    <t>8400001</t>
  </si>
  <si>
    <t>Благоустройство</t>
  </si>
  <si>
    <t>7250000</t>
  </si>
  <si>
    <t>7200000</t>
  </si>
  <si>
    <t>Программа муниципального образования "Обеспечение населения доступным жильем и развитие жилищно-коммунальной инфраструктуры Ершовского муниципального района до 2016 года"</t>
  </si>
  <si>
    <t>7240000</t>
  </si>
  <si>
    <t>Бюджетные инвестиции в объекты капитального строительства государственной (муниципальной) собственности</t>
  </si>
  <si>
    <t>7230000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</si>
  <si>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</si>
  <si>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</si>
  <si>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Жилищно-коммунальное хозяйство</t>
  </si>
  <si>
    <t>7820002</t>
  </si>
  <si>
    <t>7820001</t>
  </si>
  <si>
    <t>Дорожное хозяйство(дорожные фонды)</t>
  </si>
  <si>
    <t>7260000</t>
  </si>
  <si>
    <t>Водное хозяйство</t>
  </si>
  <si>
    <t>8110000</t>
  </si>
  <si>
    <t>Национальная экономика</t>
  </si>
  <si>
    <t>8210000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</si>
  <si>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</si>
  <si>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</si>
  <si>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Администрация Ершовского муниципального района Саратовской области</t>
  </si>
  <si>
    <t>КОСГУ</t>
  </si>
  <si>
    <t>КЦСР</t>
  </si>
  <si>
    <t>Подраздел</t>
  </si>
  <si>
    <t>Раздел, подраздел</t>
  </si>
  <si>
    <t>Код ГРБС</t>
  </si>
  <si>
    <t>ТипБюджета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</si>
  <si>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</si>
  <si>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</si>
  <si>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</si>
  <si>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</si>
  <si>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</si>
  <si>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>760 00 01100</t>
  </si>
  <si>
    <t>подпрограмма  "Развитие информационного общества Ершовского муниципального района "</t>
  </si>
  <si>
    <t>подпрограмма  "Информационное партнерство со средствами массовой информации "</t>
  </si>
  <si>
    <t>762 00 01100</t>
  </si>
  <si>
    <t>761 00 01100</t>
  </si>
  <si>
    <t>подпрограмма  "Развитие муниципальной службы Ершовского муниципального района "</t>
  </si>
  <si>
    <t>792 00 01100</t>
  </si>
  <si>
    <t>790 00 01100</t>
  </si>
  <si>
    <t>780 00 00000</t>
  </si>
  <si>
    <t>720 00 00000</t>
  </si>
  <si>
    <t>подпрограмма  "Дети Ершовского муниципального района "</t>
  </si>
  <si>
    <t>712 00 01100</t>
  </si>
  <si>
    <t>подпрограмма  "Развитие  системы ДОУ в Ершовском муниципальном районе "</t>
  </si>
  <si>
    <t>подпрограмма "Организация отдыха и оздоровление детей и подростков в Ершовском муниципальном районе"</t>
  </si>
  <si>
    <t>подпрограмма "Социальная поддержка граждан"</t>
  </si>
  <si>
    <t>подпрограмма "Развитие культуры Ершовского муниципального района"</t>
  </si>
  <si>
    <t>732 00 01100</t>
  </si>
  <si>
    <t>подпрограмма "Гармонизация межнациональных  и межконфессиональных отношений Ершовского муниципального района"</t>
  </si>
  <si>
    <t>743 00 01100</t>
  </si>
  <si>
    <t>подпрограмма "Патриотическое воспитание молодежи Ершовского муниципального района"</t>
  </si>
  <si>
    <t>подпрограмма "Обеспечение населения доступным жильем""</t>
  </si>
  <si>
    <t>791 00 01100</t>
  </si>
  <si>
    <t>подпрограмма  "Профилактика терроризма и экстремизма а также минимизации и (или) ликвидации последствий терроризма и экстремизма на территории ЕМР "</t>
  </si>
  <si>
    <t>подпрограмма "Капитальный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района"</t>
  </si>
  <si>
    <t>подпрограмма  "Развитие местного самоуправления Ершовского муниципального района "</t>
  </si>
  <si>
    <t>773 00 00000</t>
  </si>
  <si>
    <t>подпрограмма  "Управление муниципальными финансами в  муниципальном образовании "</t>
  </si>
  <si>
    <t>ИТОГО :</t>
  </si>
  <si>
    <t>подпрограмма  "Развитие системы общего и дополнительного образования"</t>
  </si>
  <si>
    <t>716 00 00110</t>
  </si>
  <si>
    <t>подпрограмма  "Обеспечение условий безопасности муниципальных учреждений  образования"</t>
  </si>
  <si>
    <t>718 00 00110</t>
  </si>
  <si>
    <t>подпрограмма  "Координация работы и организационное сопровождение системы образовательных учреждений"</t>
  </si>
  <si>
    <t xml:space="preserve">    </t>
  </si>
  <si>
    <t>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 за счет средств районного дорожного фонда</t>
  </si>
  <si>
    <t>722 00 00000</t>
  </si>
  <si>
    <t>710 00 00000</t>
  </si>
  <si>
    <t>подпрограмма  "Обеспечение повышения оплаты труда отдельным категориям работников бюджетной сферы "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</si>
  <si>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</si>
  <si>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</si>
  <si>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810 00 00000</t>
  </si>
  <si>
    <t>730 00 00000</t>
  </si>
  <si>
    <t>731 00 00000</t>
  </si>
  <si>
    <t>740 00 00000</t>
  </si>
  <si>
    <t>Программа муниципального образования "Развитие образования в Ершовском муниципальном районе до 2025 года"</t>
  </si>
  <si>
    <t>770 00 00000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</si>
  <si>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</si>
  <si>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</si>
  <si>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711 01 00000</t>
  </si>
  <si>
    <t>715 01 00000</t>
  </si>
  <si>
    <t>подпрограмма «Энергосбережение и повышение энергетической эффективности Ершовского муниципального района»</t>
  </si>
  <si>
    <t>800 00 00000</t>
  </si>
  <si>
    <t>801 00 00000</t>
  </si>
  <si>
    <t>802 00 00000</t>
  </si>
  <si>
    <t>803 00 00000</t>
  </si>
  <si>
    <t>742 00 00000</t>
  </si>
  <si>
    <t>741 00 00000</t>
  </si>
  <si>
    <t>подпрограмма "Молодежь  Ершовского муниципального района"</t>
  </si>
  <si>
    <t>% исполнения к соотв.периоду прошлого года</t>
  </si>
  <si>
    <t>736 00 00000</t>
  </si>
  <si>
    <t>860 00 00000</t>
  </si>
  <si>
    <t>861 00 01100</t>
  </si>
  <si>
    <t>подпрограмма "Улучшение условий и охраны труда на рабочих местах в  Ершовском муниципальном районе "</t>
  </si>
  <si>
    <t>820 00 00000</t>
  </si>
  <si>
    <t>850 00 00000</t>
  </si>
  <si>
    <t>852 00 01100</t>
  </si>
  <si>
    <t>890 00 00000</t>
  </si>
  <si>
    <t>891 00 00000</t>
  </si>
  <si>
    <t>822 00 00000</t>
  </si>
  <si>
    <t>Программа муниципального образования "Защита населения и территорий от чрезвычайных ситуаций , обеспечение пожарной безопасности в Ершовском муниципальном  районе до 2020года"</t>
  </si>
  <si>
    <t>подпрограмма "Защита населения и территорий от чрезвычайных ситуаций "</t>
  </si>
  <si>
    <t>Программа муниципального образования "Развитие сельского хозяйства и регулирование рынков сельскохозяйственной продукции, сырья и продовольствия в Ершовском муниципальном районе Саратовской области на 2021- 2025 годы"</t>
  </si>
  <si>
    <t>830 00 00000</t>
  </si>
  <si>
    <t>Программа муниципального образования "Профилактика  терроризма и экстремизма, а также минимизации и ликвидации последствий терроризма, экстремизма на территории  Ершовского муниципального района до 2025 года"</t>
  </si>
  <si>
    <t>Мероприятия по профилактике терроризма</t>
  </si>
  <si>
    <t>830 00 01100</t>
  </si>
  <si>
    <t>831 00 00000</t>
  </si>
  <si>
    <t>Программа муниципального образования "Обеспечение населения доступным  жильем и развитие жилищно-коммунальной инфраструктуры Ершовского муниципального района на 2021-2024 годы"</t>
  </si>
  <si>
    <t>Программа муниципального образования "Информационное общество Ершовского муниципального района на 2021-2025годы"</t>
  </si>
  <si>
    <t>Программа муниципального образования "Развитие муниципального управления Ершовского муниципального района до 2025 года"</t>
  </si>
  <si>
    <t>Программа муниципального образования "Развитие транспортной системы Ершовского муниципального района на 2021-2025 годы"</t>
  </si>
  <si>
    <t>Программа муниципального образования "Повышение энергоэффективности и энергосбережения в Ершовском муниципальном районе на 2021-2025 годы"</t>
  </si>
  <si>
    <t>Программа муниципального образования "Социальная поддержка и социальное обслуживание граждан Ершовского муниципального района на 2021-2025 годы"</t>
  </si>
  <si>
    <t>Программа муниципального образования "Культура Ершовского муниципального района до 2025 года"</t>
  </si>
  <si>
    <t>Программа муниципального образования "Развитие физической культуры, спорта и молодежной политики Ершовского муниципального района до 2025 года"</t>
  </si>
  <si>
    <t>Подпрограмма «Технические и технологическая модернизация, научно-инновационное развитие »</t>
  </si>
  <si>
    <t>Программа муниципального образования "Улучшение условий и охраны труда на рабочих местах в  Ершовском муниципальном районе на 2021-2025 годы"</t>
  </si>
  <si>
    <t>Программа муниципального образования"Комплексное развитие сельских территорий Ершовского муниципального района  на 2020-2022 годы"</t>
  </si>
  <si>
    <t>Программа муниципального образования "Профилактика правонарушений и терроризма,противодействие незаконному обороту наркотических средств Ершовского муниципального района до 2025 года"</t>
  </si>
  <si>
    <t xml:space="preserve">  </t>
  </si>
  <si>
    <t>(тыс.рублей)</t>
  </si>
  <si>
    <t>717 00 00110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</si>
  <si>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района»местного бюджета</t>
  </si>
  <si>
    <t>744 00 01100</t>
  </si>
  <si>
    <t>подпрограмма "Развитие туризма в Ершовском муниципальном районе"</t>
  </si>
  <si>
    <t>подпрограмма "Обеспечение пожарной безопасности на территории муниципального образования "</t>
  </si>
  <si>
    <t>750 00 00000</t>
  </si>
  <si>
    <t>Развитие малого и среднего предпринимательства в Ершовском муниципальном районе на 2021-2025годы</t>
  </si>
  <si>
    <t>751 00 00000</t>
  </si>
  <si>
    <t>подпрограмма «Развитие малого и среднего предпринимательства»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</si>
  <si>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</si>
  <si>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</si>
  <si>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</si>
  <si>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Межбюджетные трансферты, передаваемые бюджетам городских поселений из бюджета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</t>
  </si>
  <si>
    <t>821 00 00000</t>
  </si>
  <si>
    <t xml:space="preserve">Муниципальная адресная программа ЕМР "Переселение граждан из аварийного жилищного фонда на 2022-2025 годы"
</t>
  </si>
  <si>
    <t>620 000 0000</t>
  </si>
  <si>
    <t>подпрограмма "Проведение мероприятий по инвестиционной политике"</t>
  </si>
  <si>
    <t>833 00 01100</t>
  </si>
  <si>
    <t>Программа муниципального образования «Защита прав потребителей в Ершовском муниципальном районе на 2021-2025 годы»</t>
  </si>
  <si>
    <t>736 00 72500</t>
  </si>
  <si>
    <t xml:space="preserve">      736 00 S2500</t>
  </si>
  <si>
    <t>734 00 01100</t>
  </si>
  <si>
    <t>783 00 10500</t>
  </si>
  <si>
    <t>783 00 00000</t>
  </si>
  <si>
    <t>Сведения об исполнении муниципальных программ по бюджету Ершовского муниципального района на  01.07.2023г</t>
  </si>
  <si>
    <t>на 01.07.2022 г</t>
  </si>
  <si>
    <t>на 01.07.2023 г</t>
  </si>
  <si>
    <t>подпрограмма "Создание и развитие  инфраструктуры на сельских территориях"</t>
  </si>
  <si>
    <t>715 04 S2500</t>
  </si>
  <si>
    <t>715 04 72500</t>
  </si>
  <si>
    <t>715 04 02500</t>
  </si>
  <si>
    <t>771 01 01100</t>
  </si>
  <si>
    <t>772 01 01100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</si>
</sst>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4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10" xfId="53" applyNumberFormat="1" applyFont="1" applyFill="1" applyBorder="1" applyAlignment="1" applyProtection="1">
      <alignment horizontal="centerContinuous" vertical="top"/>
      <protection hidden="1"/>
    </xf>
    <xf numFmtId="0" fontId="2" fillId="0" borderId="11" xfId="53" applyNumberFormat="1" applyFont="1" applyFill="1" applyBorder="1" applyAlignment="1" applyProtection="1">
      <alignment horizontal="lef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Font="1" applyProtection="1">
      <alignment/>
      <protection hidden="1"/>
    </xf>
    <xf numFmtId="175" fontId="3" fillId="0" borderId="12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52" fillId="0" borderId="0" xfId="0" applyFont="1" applyAlignment="1">
      <alignment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53" applyNumberFormat="1" applyFont="1" applyFill="1" applyBorder="1" applyAlignment="1" applyProtection="1">
      <alignment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/>
      <protection hidden="1"/>
    </xf>
    <xf numFmtId="0" fontId="9" fillId="0" borderId="18" xfId="53" applyNumberFormat="1" applyFont="1" applyFill="1" applyBorder="1" applyAlignment="1" applyProtection="1">
      <alignment horizontal="center" vertical="center"/>
      <protection hidden="1"/>
    </xf>
    <xf numFmtId="0" fontId="9" fillId="0" borderId="17" xfId="53" applyNumberFormat="1" applyFont="1" applyFill="1" applyBorder="1" applyAlignment="1" applyProtection="1">
      <alignment horizontal="center" vertical="center"/>
      <protection hidden="1"/>
    </xf>
    <xf numFmtId="0" fontId="9" fillId="0" borderId="19" xfId="53" applyNumberFormat="1" applyFont="1" applyFill="1" applyBorder="1" applyAlignment="1" applyProtection="1">
      <alignment horizontal="center" vertical="center"/>
      <protection hidden="1"/>
    </xf>
    <xf numFmtId="175" fontId="9" fillId="0" borderId="16" xfId="53" applyNumberFormat="1" applyFont="1" applyFill="1" applyBorder="1" applyAlignment="1" applyProtection="1">
      <alignment wrapText="1"/>
      <protection hidden="1"/>
    </xf>
    <xf numFmtId="175" fontId="9" fillId="0" borderId="16" xfId="53" applyNumberFormat="1" applyFont="1" applyFill="1" applyBorder="1" applyAlignment="1" applyProtection="1">
      <alignment horizontal="center"/>
      <protection hidden="1"/>
    </xf>
    <xf numFmtId="178" fontId="9" fillId="0" borderId="15" xfId="53" applyNumberFormat="1" applyFont="1" applyFill="1" applyBorder="1" applyAlignment="1" applyProtection="1">
      <alignment horizontal="center"/>
      <protection hidden="1"/>
    </xf>
    <xf numFmtId="177" fontId="10" fillId="0" borderId="10" xfId="53" applyNumberFormat="1" applyFont="1" applyFill="1" applyBorder="1" applyAlignment="1" applyProtection="1">
      <alignment horizontal="center"/>
      <protection hidden="1"/>
    </xf>
    <xf numFmtId="176" fontId="9" fillId="0" borderId="16" xfId="53" applyNumberFormat="1" applyFont="1" applyFill="1" applyBorder="1" applyAlignment="1" applyProtection="1">
      <alignment horizontal="center"/>
      <protection hidden="1"/>
    </xf>
    <xf numFmtId="175" fontId="9" fillId="0" borderId="16" xfId="53" applyNumberFormat="1" applyFont="1" applyFill="1" applyBorder="1" applyAlignment="1" applyProtection="1">
      <alignment horizontal="center"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174" fontId="9" fillId="0" borderId="16" xfId="53" applyNumberFormat="1" applyFont="1" applyFill="1" applyBorder="1" applyAlignment="1" applyProtection="1">
      <alignment horizontal="center"/>
      <protection hidden="1"/>
    </xf>
    <xf numFmtId="174" fontId="9" fillId="0" borderId="15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wrapText="1"/>
      <protection hidden="1"/>
    </xf>
    <xf numFmtId="175" fontId="10" fillId="0" borderId="16" xfId="53" applyNumberFormat="1" applyFont="1" applyFill="1" applyBorder="1" applyAlignment="1" applyProtection="1">
      <alignment horizontal="center"/>
      <protection hidden="1"/>
    </xf>
    <xf numFmtId="178" fontId="10" fillId="0" borderId="15" xfId="53" applyNumberFormat="1" applyFont="1" applyFill="1" applyBorder="1" applyAlignment="1" applyProtection="1">
      <alignment horizontal="center"/>
      <protection hidden="1"/>
    </xf>
    <xf numFmtId="176" fontId="10" fillId="0" borderId="16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horizontal="center" wrapText="1"/>
      <protection hidden="1"/>
    </xf>
    <xf numFmtId="174" fontId="10" fillId="0" borderId="16" xfId="53" applyNumberFormat="1" applyFont="1" applyFill="1" applyBorder="1" applyAlignment="1" applyProtection="1">
      <alignment horizontal="center"/>
      <protection hidden="1"/>
    </xf>
    <xf numFmtId="174" fontId="10" fillId="0" borderId="15" xfId="53" applyNumberFormat="1" applyFont="1" applyFill="1" applyBorder="1" applyAlignment="1" applyProtection="1">
      <alignment horizontal="center"/>
      <protection hidden="1"/>
    </xf>
    <xf numFmtId="0" fontId="53" fillId="0" borderId="13" xfId="0" applyFont="1" applyBorder="1" applyAlignment="1">
      <alignment wrapText="1"/>
    </xf>
    <xf numFmtId="175" fontId="10" fillId="0" borderId="13" xfId="53" applyNumberFormat="1" applyFont="1" applyFill="1" applyBorder="1" applyAlignment="1" applyProtection="1">
      <alignment horizontal="center"/>
      <protection hidden="1"/>
    </xf>
    <xf numFmtId="178" fontId="10" fillId="0" borderId="13" xfId="53" applyNumberFormat="1" applyFont="1" applyFill="1" applyBorder="1" applyAlignment="1" applyProtection="1">
      <alignment horizontal="center"/>
      <protection hidden="1"/>
    </xf>
    <xf numFmtId="177" fontId="10" fillId="0" borderId="13" xfId="53" applyNumberFormat="1" applyFont="1" applyFill="1" applyBorder="1" applyAlignment="1" applyProtection="1">
      <alignment horizontal="center"/>
      <protection hidden="1"/>
    </xf>
    <xf numFmtId="0" fontId="53" fillId="0" borderId="13" xfId="0" applyFont="1" applyBorder="1" applyAlignment="1">
      <alignment horizontal="center"/>
    </xf>
    <xf numFmtId="0" fontId="52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/>
    </xf>
    <xf numFmtId="49" fontId="52" fillId="0" borderId="13" xfId="0" applyNumberFormat="1" applyFont="1" applyBorder="1" applyAlignment="1">
      <alignment wrapText="1"/>
    </xf>
    <xf numFmtId="175" fontId="11" fillId="0" borderId="13" xfId="53" applyNumberFormat="1" applyFont="1" applyFill="1" applyBorder="1" applyAlignment="1" applyProtection="1">
      <alignment horizontal="center"/>
      <protection hidden="1"/>
    </xf>
    <xf numFmtId="178" fontId="11" fillId="0" borderId="13" xfId="53" applyNumberFormat="1" applyFont="1" applyFill="1" applyBorder="1" applyAlignment="1" applyProtection="1">
      <alignment horizontal="center"/>
      <protection hidden="1"/>
    </xf>
    <xf numFmtId="177" fontId="11" fillId="0" borderId="13" xfId="53" applyNumberFormat="1" applyFont="1" applyFill="1" applyBorder="1" applyAlignment="1" applyProtection="1">
      <alignment horizontal="center"/>
      <protection hidden="1"/>
    </xf>
    <xf numFmtId="175" fontId="10" fillId="0" borderId="13" xfId="53" applyNumberFormat="1" applyFont="1" applyFill="1" applyBorder="1" applyAlignment="1" applyProtection="1">
      <alignment wrapText="1"/>
      <protection hidden="1"/>
    </xf>
    <xf numFmtId="176" fontId="10" fillId="0" borderId="13" xfId="53" applyNumberFormat="1" applyFont="1" applyFill="1" applyBorder="1" applyAlignment="1" applyProtection="1">
      <alignment horizontal="center"/>
      <protection hidden="1"/>
    </xf>
    <xf numFmtId="175" fontId="9" fillId="0" borderId="13" xfId="53" applyNumberFormat="1" applyFont="1" applyFill="1" applyBorder="1" applyAlignment="1" applyProtection="1">
      <alignment wrapText="1"/>
      <protection hidden="1"/>
    </xf>
    <xf numFmtId="175" fontId="9" fillId="0" borderId="13" xfId="53" applyNumberFormat="1" applyFont="1" applyFill="1" applyBorder="1" applyAlignment="1" applyProtection="1">
      <alignment horizontal="center"/>
      <protection hidden="1"/>
    </xf>
    <xf numFmtId="178" fontId="9" fillId="0" borderId="13" xfId="53" applyNumberFormat="1" applyFont="1" applyFill="1" applyBorder="1" applyAlignment="1" applyProtection="1">
      <alignment horizontal="center"/>
      <protection hidden="1"/>
    </xf>
    <xf numFmtId="176" fontId="9" fillId="0" borderId="13" xfId="53" applyNumberFormat="1" applyFont="1" applyFill="1" applyBorder="1" applyAlignment="1" applyProtection="1">
      <alignment horizontal="center"/>
      <protection hidden="1"/>
    </xf>
    <xf numFmtId="0" fontId="10" fillId="0" borderId="13" xfId="53" applyFont="1" applyBorder="1">
      <alignment/>
      <protection/>
    </xf>
    <xf numFmtId="177" fontId="9" fillId="0" borderId="13" xfId="53" applyNumberFormat="1" applyFont="1" applyFill="1" applyBorder="1" applyAlignment="1" applyProtection="1">
      <alignment horizontal="center"/>
      <protection hidden="1"/>
    </xf>
    <xf numFmtId="175" fontId="11" fillId="0" borderId="13" xfId="53" applyNumberFormat="1" applyFont="1" applyFill="1" applyBorder="1" applyAlignment="1" applyProtection="1">
      <alignment wrapText="1"/>
      <protection hidden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49" fontId="52" fillId="0" borderId="13" xfId="0" applyNumberFormat="1" applyFont="1" applyBorder="1" applyAlignment="1">
      <alignment horizontal="center"/>
    </xf>
    <xf numFmtId="0" fontId="12" fillId="0" borderId="0" xfId="53" applyNumberFormat="1" applyFont="1" applyFill="1" applyAlignment="1" applyProtection="1">
      <alignment horizontal="centerContinuous"/>
      <protection hidden="1"/>
    </xf>
    <xf numFmtId="183" fontId="9" fillId="0" borderId="13" xfId="53" applyNumberFormat="1" applyFont="1" applyFill="1" applyBorder="1" applyAlignment="1" applyProtection="1">
      <alignment horizontal="right"/>
      <protection hidden="1"/>
    </xf>
    <xf numFmtId="183" fontId="10" fillId="0" borderId="13" xfId="53" applyNumberFormat="1" applyFont="1" applyFill="1" applyBorder="1" applyAlignment="1" applyProtection="1">
      <alignment horizontal="right"/>
      <protection hidden="1"/>
    </xf>
    <xf numFmtId="49" fontId="53" fillId="0" borderId="13" xfId="0" applyNumberFormat="1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9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0" fontId="10" fillId="0" borderId="10" xfId="53" applyNumberFormat="1" applyFont="1" applyFill="1" applyBorder="1" applyAlignment="1" applyProtection="1">
      <alignment horizontal="right"/>
      <protection hidden="1"/>
    </xf>
    <xf numFmtId="175" fontId="10" fillId="0" borderId="13" xfId="53" applyNumberFormat="1" applyFont="1" applyFill="1" applyBorder="1" applyAlignment="1" applyProtection="1">
      <alignment horizontal="right" wrapText="1"/>
      <protection hidden="1"/>
    </xf>
    <xf numFmtId="0" fontId="10" fillId="0" borderId="13" xfId="53" applyNumberFormat="1" applyFont="1" applyFill="1" applyBorder="1" applyAlignment="1" applyProtection="1">
      <alignment horizontal="right"/>
      <protection hidden="1"/>
    </xf>
    <xf numFmtId="0" fontId="52" fillId="0" borderId="13" xfId="0" applyFont="1" applyBorder="1" applyAlignment="1">
      <alignment horizontal="right"/>
    </xf>
    <xf numFmtId="175" fontId="11" fillId="0" borderId="13" xfId="53" applyNumberFormat="1" applyFont="1" applyFill="1" applyBorder="1" applyAlignment="1" applyProtection="1">
      <alignment horizontal="right" wrapText="1"/>
      <protection hidden="1"/>
    </xf>
    <xf numFmtId="0" fontId="11" fillId="0" borderId="13" xfId="53" applyNumberFormat="1" applyFont="1" applyFill="1" applyBorder="1" applyAlignment="1" applyProtection="1">
      <alignment horizontal="right"/>
      <protection hidden="1"/>
    </xf>
    <xf numFmtId="176" fontId="10" fillId="0" borderId="13" xfId="53" applyNumberFormat="1" applyFont="1" applyFill="1" applyBorder="1" applyAlignment="1" applyProtection="1">
      <alignment horizontal="right"/>
      <protection hidden="1"/>
    </xf>
    <xf numFmtId="175" fontId="9" fillId="0" borderId="13" xfId="53" applyNumberFormat="1" applyFont="1" applyFill="1" applyBorder="1" applyAlignment="1" applyProtection="1">
      <alignment horizontal="right" wrapText="1"/>
      <protection hidden="1"/>
    </xf>
    <xf numFmtId="0" fontId="9" fillId="0" borderId="13" xfId="53" applyNumberFormat="1" applyFont="1" applyFill="1" applyBorder="1" applyAlignment="1" applyProtection="1">
      <alignment horizontal="right"/>
      <protection hidden="1"/>
    </xf>
    <xf numFmtId="0" fontId="10" fillId="0" borderId="13" xfId="53" applyFont="1" applyBorder="1" applyAlignment="1">
      <alignment horizontal="center"/>
      <protection/>
    </xf>
    <xf numFmtId="183" fontId="9" fillId="0" borderId="17" xfId="53" applyNumberFormat="1" applyFont="1" applyFill="1" applyBorder="1" applyAlignment="1" applyProtection="1">
      <alignment horizontal="right"/>
      <protection hidden="1"/>
    </xf>
    <xf numFmtId="183" fontId="9" fillId="0" borderId="15" xfId="53" applyNumberFormat="1" applyFont="1" applyFill="1" applyBorder="1" applyAlignment="1" applyProtection="1">
      <alignment horizontal="right"/>
      <protection hidden="1"/>
    </xf>
    <xf numFmtId="175" fontId="10" fillId="0" borderId="18" xfId="55" applyNumberFormat="1" applyFont="1" applyFill="1" applyBorder="1" applyAlignment="1" applyProtection="1">
      <alignment wrapText="1"/>
      <protection hidden="1"/>
    </xf>
    <xf numFmtId="0" fontId="52" fillId="0" borderId="13" xfId="0" applyFont="1" applyBorder="1" applyAlignment="1">
      <alignment/>
    </xf>
    <xf numFmtId="4" fontId="9" fillId="0" borderId="13" xfId="53" applyNumberFormat="1" applyFont="1" applyFill="1" applyBorder="1" applyAlignment="1" applyProtection="1">
      <alignment horizontal="right"/>
      <protection hidden="1"/>
    </xf>
    <xf numFmtId="4" fontId="52" fillId="0" borderId="13" xfId="0" applyNumberFormat="1" applyFont="1" applyBorder="1" applyAlignment="1">
      <alignment horizontal="right"/>
    </xf>
    <xf numFmtId="4" fontId="10" fillId="0" borderId="13" xfId="53" applyNumberFormat="1" applyFont="1" applyFill="1" applyBorder="1" applyAlignment="1" applyProtection="1">
      <alignment horizontal="right"/>
      <protection hidden="1"/>
    </xf>
    <xf numFmtId="4" fontId="52" fillId="0" borderId="0" xfId="0" applyNumberFormat="1" applyFont="1" applyAlignment="1">
      <alignment horizontal="right"/>
    </xf>
    <xf numFmtId="4" fontId="53" fillId="0" borderId="13" xfId="0" applyNumberFormat="1" applyFont="1" applyBorder="1" applyAlignment="1">
      <alignment horizontal="right"/>
    </xf>
    <xf numFmtId="4" fontId="52" fillId="0" borderId="17" xfId="0" applyNumberFormat="1" applyFont="1" applyBorder="1" applyAlignment="1">
      <alignment horizontal="right"/>
    </xf>
    <xf numFmtId="4" fontId="53" fillId="0" borderId="17" xfId="0" applyNumberFormat="1" applyFont="1" applyBorder="1" applyAlignment="1">
      <alignment horizontal="right"/>
    </xf>
    <xf numFmtId="189" fontId="53" fillId="0" borderId="0" xfId="0" applyNumberFormat="1" applyFont="1" applyAlignment="1">
      <alignment horizontal="right"/>
    </xf>
    <xf numFmtId="189" fontId="10" fillId="0" borderId="13" xfId="53" applyNumberFormat="1" applyFont="1" applyFill="1" applyBorder="1" applyAlignment="1" applyProtection="1">
      <alignment horizontal="right"/>
      <protection hidden="1"/>
    </xf>
    <xf numFmtId="189" fontId="52" fillId="0" borderId="0" xfId="0" applyNumberFormat="1" applyFont="1" applyAlignment="1">
      <alignment horizontal="right"/>
    </xf>
    <xf numFmtId="189" fontId="9" fillId="0" borderId="13" xfId="53" applyNumberFormat="1" applyFont="1" applyFill="1" applyBorder="1" applyAlignment="1" applyProtection="1">
      <alignment horizontal="right"/>
      <protection hidden="1"/>
    </xf>
    <xf numFmtId="189" fontId="53" fillId="0" borderId="13" xfId="0" applyNumberFormat="1" applyFont="1" applyBorder="1" applyAlignment="1">
      <alignment horizontal="right"/>
    </xf>
    <xf numFmtId="189" fontId="52" fillId="0" borderId="13" xfId="0" applyNumberFormat="1" applyFont="1" applyBorder="1" applyAlignment="1">
      <alignment horizontal="right"/>
    </xf>
    <xf numFmtId="189" fontId="52" fillId="0" borderId="17" xfId="0" applyNumberFormat="1" applyFont="1" applyBorder="1" applyAlignment="1">
      <alignment horizontal="right"/>
    </xf>
    <xf numFmtId="189" fontId="53" fillId="0" borderId="17" xfId="0" applyNumberFormat="1" applyFont="1" applyBorder="1" applyAlignment="1">
      <alignment horizontal="right"/>
    </xf>
    <xf numFmtId="175" fontId="10" fillId="0" borderId="10" xfId="53" applyNumberFormat="1" applyFont="1" applyFill="1" applyBorder="1" applyAlignment="1" applyProtection="1">
      <alignment horizontal="right" wrapText="1"/>
      <protection hidden="1"/>
    </xf>
    <xf numFmtId="0" fontId="53" fillId="0" borderId="17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10" fillId="0" borderId="14" xfId="53" applyNumberFormat="1" applyFont="1" applyFill="1" applyBorder="1" applyAlignment="1" applyProtection="1">
      <alignment horizontal="right"/>
      <protection hidden="1"/>
    </xf>
    <xf numFmtId="0" fontId="11" fillId="0" borderId="14" xfId="53" applyNumberFormat="1" applyFont="1" applyFill="1" applyBorder="1" applyAlignment="1" applyProtection="1">
      <alignment horizontal="right"/>
      <protection hidden="1"/>
    </xf>
    <xf numFmtId="4" fontId="52" fillId="0" borderId="13" xfId="0" applyNumberFormat="1" applyFont="1" applyBorder="1" applyAlignment="1">
      <alignment horizontal="right" wrapText="1"/>
    </xf>
    <xf numFmtId="189" fontId="52" fillId="0" borderId="13" xfId="0" applyNumberFormat="1" applyFont="1" applyBorder="1" applyAlignment="1">
      <alignment horizontal="right" wrapText="1"/>
    </xf>
    <xf numFmtId="4" fontId="9" fillId="0" borderId="17" xfId="53" applyNumberFormat="1" applyFont="1" applyFill="1" applyBorder="1" applyAlignment="1" applyProtection="1">
      <alignment horizontal="right"/>
      <protection hidden="1"/>
    </xf>
    <xf numFmtId="189" fontId="9" fillId="0" borderId="17" xfId="53" applyNumberFormat="1" applyFont="1" applyFill="1" applyBorder="1" applyAlignment="1" applyProtection="1">
      <alignment horizontal="right"/>
      <protection hidden="1"/>
    </xf>
    <xf numFmtId="183" fontId="9" fillId="0" borderId="19" xfId="53" applyNumberFormat="1" applyFont="1" applyFill="1" applyBorder="1" applyAlignment="1" applyProtection="1">
      <alignment horizontal="right"/>
      <protection hidden="1"/>
    </xf>
    <xf numFmtId="177" fontId="10" fillId="0" borderId="14" xfId="53" applyNumberFormat="1" applyFont="1" applyFill="1" applyBorder="1" applyAlignment="1" applyProtection="1">
      <alignment horizontal="center"/>
      <protection hidden="1"/>
    </xf>
    <xf numFmtId="0" fontId="52" fillId="0" borderId="15" xfId="0" applyFont="1" applyBorder="1" applyAlignment="1">
      <alignment horizontal="center"/>
    </xf>
    <xf numFmtId="175" fontId="10" fillId="0" borderId="15" xfId="53" applyNumberFormat="1" applyFont="1" applyFill="1" applyBorder="1" applyAlignment="1" applyProtection="1">
      <alignment horizontal="right" wrapText="1"/>
      <protection hidden="1"/>
    </xf>
    <xf numFmtId="0" fontId="10" fillId="0" borderId="15" xfId="53" applyNumberFormat="1" applyFont="1" applyFill="1" applyBorder="1" applyAlignment="1" applyProtection="1">
      <alignment horizontal="right"/>
      <protection hidden="1"/>
    </xf>
    <xf numFmtId="4" fontId="10" fillId="0" borderId="15" xfId="53" applyNumberFormat="1" applyFont="1" applyFill="1" applyBorder="1" applyAlignment="1" applyProtection="1">
      <alignment horizontal="right"/>
      <protection hidden="1"/>
    </xf>
    <xf numFmtId="183" fontId="10" fillId="0" borderId="15" xfId="53" applyNumberFormat="1" applyFont="1" applyFill="1" applyBorder="1" applyAlignment="1" applyProtection="1">
      <alignment horizontal="right"/>
      <protection hidden="1"/>
    </xf>
    <xf numFmtId="189" fontId="10" fillId="0" borderId="15" xfId="53" applyNumberFormat="1" applyFont="1" applyFill="1" applyBorder="1" applyAlignment="1" applyProtection="1">
      <alignment horizontal="right"/>
      <protection hidden="1"/>
    </xf>
    <xf numFmtId="175" fontId="10" fillId="0" borderId="17" xfId="53" applyNumberFormat="1" applyFont="1" applyFill="1" applyBorder="1" applyAlignment="1" applyProtection="1">
      <alignment horizontal="right" wrapText="1"/>
      <protection hidden="1"/>
    </xf>
    <xf numFmtId="0" fontId="10" fillId="0" borderId="17" xfId="53" applyNumberFormat="1" applyFont="1" applyFill="1" applyBorder="1" applyAlignment="1" applyProtection="1">
      <alignment horizontal="right"/>
      <protection hidden="1"/>
    </xf>
    <xf numFmtId="4" fontId="10" fillId="0" borderId="17" xfId="53" applyNumberFormat="1" applyFont="1" applyFill="1" applyBorder="1" applyAlignment="1" applyProtection="1">
      <alignment horizontal="right"/>
      <protection hidden="1"/>
    </xf>
    <xf numFmtId="183" fontId="10" fillId="0" borderId="17" xfId="53" applyNumberFormat="1" applyFont="1" applyFill="1" applyBorder="1" applyAlignment="1" applyProtection="1">
      <alignment horizontal="right"/>
      <protection hidden="1"/>
    </xf>
    <xf numFmtId="189" fontId="10" fillId="0" borderId="17" xfId="53" applyNumberFormat="1" applyFont="1" applyFill="1" applyBorder="1" applyAlignment="1" applyProtection="1">
      <alignment horizontal="right"/>
      <protection hidden="1"/>
    </xf>
    <xf numFmtId="4" fontId="53" fillId="33" borderId="13" xfId="0" applyNumberFormat="1" applyFont="1" applyFill="1" applyBorder="1" applyAlignment="1">
      <alignment horizontal="right"/>
    </xf>
    <xf numFmtId="189" fontId="53" fillId="33" borderId="13" xfId="0" applyNumberFormat="1" applyFont="1" applyFill="1" applyBorder="1" applyAlignment="1">
      <alignment horizontal="right"/>
    </xf>
    <xf numFmtId="189" fontId="52" fillId="0" borderId="13" xfId="0" applyNumberFormat="1" applyFont="1" applyBorder="1" applyAlignment="1">
      <alignment horizontal="right" vertical="center" wrapText="1"/>
    </xf>
    <xf numFmtId="175" fontId="10" fillId="0" borderId="20" xfId="53" applyNumberFormat="1" applyFont="1" applyFill="1" applyBorder="1" applyAlignment="1" applyProtection="1">
      <alignment horizontal="center"/>
      <protection hidden="1"/>
    </xf>
    <xf numFmtId="0" fontId="52" fillId="0" borderId="13" xfId="0" applyFont="1" applyBorder="1" applyAlignment="1">
      <alignment vertical="top" wrapText="1"/>
    </xf>
    <xf numFmtId="177" fontId="11" fillId="0" borderId="14" xfId="53" applyNumberFormat="1" applyFont="1" applyFill="1" applyBorder="1" applyAlignment="1" applyProtection="1">
      <alignment horizontal="center"/>
      <protection hidden="1"/>
    </xf>
    <xf numFmtId="0" fontId="52" fillId="0" borderId="13" xfId="0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right" vertical="top" wrapText="1"/>
    </xf>
    <xf numFmtId="189" fontId="52" fillId="0" borderId="13" xfId="0" applyNumberFormat="1" applyFont="1" applyBorder="1" applyAlignment="1">
      <alignment horizontal="right" vertical="top" wrapText="1"/>
    </xf>
    <xf numFmtId="176" fontId="10" fillId="0" borderId="17" xfId="53" applyNumberFormat="1" applyFont="1" applyFill="1" applyBorder="1" applyAlignment="1" applyProtection="1">
      <alignment horizontal="center"/>
      <protection hidden="1"/>
    </xf>
    <xf numFmtId="175" fontId="10" fillId="0" borderId="13" xfId="54" applyNumberFormat="1" applyFont="1" applyFill="1" applyBorder="1" applyAlignment="1" applyProtection="1">
      <alignment wrapText="1"/>
      <protection hidden="1"/>
    </xf>
    <xf numFmtId="0" fontId="53" fillId="0" borderId="13" xfId="0" applyFont="1" applyBorder="1" applyAlignment="1">
      <alignment vertical="top" wrapText="1"/>
    </xf>
    <xf numFmtId="175" fontId="10" fillId="0" borderId="17" xfId="53" applyNumberFormat="1" applyFont="1" applyFill="1" applyBorder="1" applyAlignment="1" applyProtection="1">
      <alignment wrapText="1"/>
      <protection hidden="1"/>
    </xf>
    <xf numFmtId="174" fontId="10" fillId="0" borderId="13" xfId="53" applyNumberFormat="1" applyFont="1" applyFill="1" applyBorder="1" applyAlignment="1" applyProtection="1">
      <alignment horizontal="right" vertical="top"/>
      <protection hidden="1"/>
    </xf>
    <xf numFmtId="0" fontId="53" fillId="0" borderId="13" xfId="0" applyFont="1" applyFill="1" applyBorder="1" applyAlignment="1">
      <alignment wrapText="1"/>
    </xf>
    <xf numFmtId="0" fontId="53" fillId="0" borderId="13" xfId="0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right"/>
    </xf>
    <xf numFmtId="189" fontId="53" fillId="0" borderId="13" xfId="0" applyNumberFormat="1" applyFont="1" applyFill="1" applyBorder="1" applyAlignment="1">
      <alignment horizontal="right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49" fontId="52" fillId="0" borderId="13" xfId="0" applyNumberFormat="1" applyFont="1" applyFill="1" applyBorder="1" applyAlignment="1">
      <alignment wrapText="1"/>
    </xf>
    <xf numFmtId="0" fontId="52" fillId="0" borderId="13" xfId="0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right"/>
    </xf>
    <xf numFmtId="4" fontId="53" fillId="0" borderId="13" xfId="0" applyNumberFormat="1" applyFont="1" applyFill="1" applyBorder="1" applyAlignment="1">
      <alignment horizontal="right" wrapText="1"/>
    </xf>
    <xf numFmtId="189" fontId="52" fillId="0" borderId="13" xfId="0" applyNumberFormat="1" applyFont="1" applyFill="1" applyBorder="1" applyAlignment="1">
      <alignment horizontal="right"/>
    </xf>
    <xf numFmtId="189" fontId="53" fillId="0" borderId="13" xfId="0" applyNumberFormat="1" applyFont="1" applyFill="1" applyBorder="1" applyAlignment="1">
      <alignment horizontal="right" wrapText="1"/>
    </xf>
    <xf numFmtId="4" fontId="52" fillId="0" borderId="13" xfId="0" applyNumberFormat="1" applyFont="1" applyFill="1" applyBorder="1" applyAlignment="1">
      <alignment horizontal="right" wrapText="1"/>
    </xf>
    <xf numFmtId="189" fontId="52" fillId="0" borderId="13" xfId="0" applyNumberFormat="1" applyFont="1" applyFill="1" applyBorder="1" applyAlignment="1">
      <alignment horizontal="right" wrapText="1"/>
    </xf>
    <xf numFmtId="189" fontId="9" fillId="0" borderId="13" xfId="53" applyNumberFormat="1" applyFont="1" applyFill="1" applyBorder="1" applyAlignment="1" applyProtection="1">
      <alignment horizontal="right" vertical="center"/>
      <protection hidden="1"/>
    </xf>
    <xf numFmtId="189" fontId="9" fillId="0" borderId="13" xfId="53" applyNumberFormat="1" applyFont="1" applyFill="1" applyBorder="1" applyAlignment="1" applyProtection="1">
      <alignment horizontal="right" vertical="top"/>
      <protection hidden="1"/>
    </xf>
    <xf numFmtId="175" fontId="5" fillId="0" borderId="12" xfId="53" applyNumberFormat="1" applyFont="1" applyFill="1" applyBorder="1" applyAlignment="1" applyProtection="1">
      <alignment/>
      <protection hidden="1"/>
    </xf>
    <xf numFmtId="175" fontId="3" fillId="0" borderId="12" xfId="53" applyNumberFormat="1" applyFont="1" applyFill="1" applyBorder="1" applyAlignment="1" applyProtection="1">
      <alignment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8" fillId="0" borderId="0" xfId="53" applyNumberFormat="1" applyFont="1" applyFill="1" applyAlignment="1" applyProtection="1">
      <alignment wrapText="1"/>
      <protection hidden="1"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3" applyNumberFormat="1" applyFont="1" applyFill="1" applyBorder="1" applyAlignment="1" applyProtection="1">
      <alignment horizontal="center" vertical="center" wrapText="1"/>
      <protection hidden="1"/>
    </xf>
    <xf numFmtId="175" fontId="3" fillId="0" borderId="12" xfId="53" applyNumberFormat="1" applyFont="1" applyFill="1" applyBorder="1" applyAlignment="1" applyProtection="1">
      <alignment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85"/>
  <sheetViews>
    <sheetView showGridLines="0" showZeros="0" tabSelected="1" view="pageBreakPreview" zoomScale="75" zoomScaleSheetLayoutView="75" zoomScalePageLayoutView="0" workbookViewId="0" topLeftCell="A11">
      <selection activeCell="Y51" sqref="Y51"/>
    </sheetView>
  </sheetViews>
  <sheetFormatPr defaultColWidth="9.140625" defaultRowHeight="15"/>
  <cols>
    <col min="1" max="1" width="0.71875" style="1" customWidth="1"/>
    <col min="2" max="13" width="0" style="1" hidden="1" customWidth="1"/>
    <col min="14" max="14" width="49.00390625" style="1" customWidth="1"/>
    <col min="15" max="15" width="0.2890625" style="1" customWidth="1"/>
    <col min="16" max="16" width="0.13671875" style="1" hidden="1" customWidth="1"/>
    <col min="17" max="17" width="0" style="1" hidden="1" customWidth="1"/>
    <col min="18" max="18" width="17.421875" style="1" customWidth="1"/>
    <col min="19" max="19" width="7.7109375" style="1" hidden="1" customWidth="1"/>
    <col min="20" max="20" width="0" style="1" hidden="1" customWidth="1"/>
    <col min="21" max="21" width="13.8515625" style="1" customWidth="1"/>
    <col min="22" max="22" width="13.57421875" style="1" customWidth="1"/>
    <col min="23" max="23" width="9.140625" style="1" customWidth="1"/>
    <col min="24" max="24" width="17.28125" style="1" customWidth="1"/>
    <col min="25" max="26" width="13.57421875" style="1" customWidth="1"/>
    <col min="27" max="27" width="14.8515625" style="1" customWidth="1"/>
    <col min="28" max="28" width="0" style="1" hidden="1" customWidth="1"/>
    <col min="29" max="29" width="0.2890625" style="1" hidden="1" customWidth="1"/>
    <col min="30" max="32" width="0.2890625" style="1" customWidth="1"/>
    <col min="33" max="33" width="11.00390625" style="1" customWidth="1"/>
    <col min="34" max="16384" width="8.8515625" style="1" customWidth="1"/>
  </cols>
  <sheetData>
    <row r="1" spans="1:32" ht="67.5" customHeight="1" hidden="1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168"/>
      <c r="U1" s="168"/>
      <c r="V1" s="168"/>
      <c r="W1" s="168"/>
      <c r="X1" s="168"/>
      <c r="Y1" s="168"/>
      <c r="Z1" s="168"/>
      <c r="AA1" s="168"/>
      <c r="AB1" s="3"/>
      <c r="AC1" s="3"/>
      <c r="AD1" s="2"/>
      <c r="AE1" s="2"/>
      <c r="AF1" s="2"/>
    </row>
    <row r="2" spans="1:32" ht="12.75" customHeight="1" hidden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19"/>
      <c r="V2" s="19"/>
      <c r="W2" s="19"/>
      <c r="X2" s="19"/>
      <c r="Y2" s="19"/>
      <c r="Z2" s="19"/>
      <c r="AA2" s="19"/>
      <c r="AB2" s="3"/>
      <c r="AC2" s="3"/>
      <c r="AD2" s="2"/>
      <c r="AE2" s="2"/>
      <c r="AF2" s="2"/>
    </row>
    <row r="3" spans="1:32" ht="15" customHeight="1" hidden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"/>
      <c r="T3" s="2"/>
      <c r="U3" s="169"/>
      <c r="V3" s="169"/>
      <c r="W3" s="169"/>
      <c r="X3" s="169"/>
      <c r="Y3" s="169"/>
      <c r="Z3" s="169"/>
      <c r="AA3" s="169"/>
      <c r="AB3" s="2"/>
      <c r="AC3" s="2"/>
      <c r="AD3" s="2"/>
      <c r="AE3" s="2"/>
      <c r="AF3" s="2"/>
    </row>
    <row r="4" spans="1:32" ht="30" customHeight="1" hidden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/>
      <c r="T4" s="2"/>
      <c r="U4" s="169"/>
      <c r="V4" s="169"/>
      <c r="W4" s="169"/>
      <c r="X4" s="169"/>
      <c r="Y4" s="169"/>
      <c r="Z4" s="169"/>
      <c r="AA4" s="169"/>
      <c r="AB4" s="11"/>
      <c r="AC4" s="6"/>
      <c r="AD4" s="2"/>
      <c r="AE4" s="2"/>
      <c r="AF4" s="2"/>
    </row>
    <row r="5" spans="1:32" ht="15.7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"/>
      <c r="T5" s="13"/>
      <c r="U5" s="6"/>
      <c r="V5" s="6"/>
      <c r="W5" s="6"/>
      <c r="X5" s="6"/>
      <c r="Y5" s="6"/>
      <c r="Z5" s="6"/>
      <c r="AA5" s="6"/>
      <c r="AB5" s="11"/>
      <c r="AC5" s="6"/>
      <c r="AD5" s="2"/>
      <c r="AE5" s="2"/>
      <c r="AF5" s="2"/>
    </row>
    <row r="6" spans="1:32" ht="15.7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"/>
      <c r="T6" s="13"/>
      <c r="U6" s="17"/>
      <c r="V6" s="17"/>
      <c r="W6" s="17"/>
      <c r="X6" s="17"/>
      <c r="Y6" s="17"/>
      <c r="Z6" s="17"/>
      <c r="AA6" s="17"/>
      <c r="AB6" s="11"/>
      <c r="AC6" s="6"/>
      <c r="AD6" s="2"/>
      <c r="AE6" s="2"/>
      <c r="AF6" s="2"/>
    </row>
    <row r="7" spans="1:32" ht="15.75" customHeight="1" hidden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"/>
      <c r="T7" s="16"/>
      <c r="U7" s="14"/>
      <c r="V7" s="14"/>
      <c r="W7" s="14"/>
      <c r="X7" s="14"/>
      <c r="Y7" s="14"/>
      <c r="Z7" s="14"/>
      <c r="AA7" s="14"/>
      <c r="AB7" s="11"/>
      <c r="AC7" s="6"/>
      <c r="AD7" s="2"/>
      <c r="AE7" s="2"/>
      <c r="AF7" s="2"/>
    </row>
    <row r="8" spans="1:32" ht="15.75" customHeight="1" hidden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"/>
      <c r="T8" s="15"/>
      <c r="U8" s="14"/>
      <c r="V8" s="14"/>
      <c r="W8" s="14"/>
      <c r="X8" s="14"/>
      <c r="Y8" s="14"/>
      <c r="Z8" s="14"/>
      <c r="AA8" s="14"/>
      <c r="AB8" s="11"/>
      <c r="AC8" s="6"/>
      <c r="AD8" s="2"/>
      <c r="AE8" s="2"/>
      <c r="AF8" s="2"/>
    </row>
    <row r="9" spans="1:32" ht="15.75" customHeight="1" hidden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2"/>
      <c r="AA9" s="2"/>
      <c r="AB9" s="11"/>
      <c r="AC9" s="6"/>
      <c r="AD9" s="2"/>
      <c r="AE9" s="2"/>
      <c r="AF9" s="2"/>
    </row>
    <row r="10" spans="1:32" ht="15.75" customHeight="1" hidden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2"/>
      <c r="AA10" s="2"/>
      <c r="AB10" s="11"/>
      <c r="AC10" s="6"/>
      <c r="AD10" s="2"/>
      <c r="AE10" s="2"/>
      <c r="AF10" s="2"/>
    </row>
    <row r="11" spans="1:32" ht="23.2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6"/>
      <c r="AC11" s="6"/>
      <c r="AD11" s="6"/>
      <c r="AE11" s="6"/>
      <c r="AF11" s="6"/>
    </row>
    <row r="12" spans="1:33" ht="15.7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4" t="s">
        <v>175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0"/>
      <c r="AB12" s="21"/>
      <c r="AC12" s="22"/>
      <c r="AD12" s="22"/>
      <c r="AE12" s="22"/>
      <c r="AF12" s="22"/>
      <c r="AG12" s="23"/>
    </row>
    <row r="13" spans="1:33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0"/>
      <c r="AB13" s="22"/>
      <c r="AC13" s="22"/>
      <c r="AD13" s="22"/>
      <c r="AE13" s="22"/>
      <c r="AF13" s="22"/>
      <c r="AG13" s="23"/>
    </row>
    <row r="14" spans="1:32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1"/>
      <c r="O14" s="71"/>
      <c r="P14" s="71"/>
      <c r="Q14" s="71"/>
      <c r="R14" s="71"/>
      <c r="S14" s="71"/>
      <c r="T14" s="71"/>
      <c r="U14" s="72"/>
      <c r="V14" s="72"/>
      <c r="W14" s="72" t="s">
        <v>93</v>
      </c>
      <c r="X14" s="72" t="s">
        <v>0</v>
      </c>
      <c r="Y14" s="72" t="s">
        <v>149</v>
      </c>
      <c r="Z14" s="72" t="s">
        <v>150</v>
      </c>
      <c r="AA14" s="72"/>
      <c r="AB14" s="2"/>
      <c r="AC14" s="2"/>
      <c r="AD14" s="2"/>
      <c r="AE14" s="2"/>
      <c r="AF14" s="2"/>
    </row>
    <row r="15" spans="1:32" ht="31.5" customHeight="1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0" t="s">
        <v>56</v>
      </c>
      <c r="O15" s="170" t="s">
        <v>55</v>
      </c>
      <c r="P15" s="172"/>
      <c r="Q15" s="172"/>
      <c r="R15" s="172"/>
      <c r="S15" s="173"/>
      <c r="T15" s="26" t="s">
        <v>54</v>
      </c>
      <c r="U15" s="165" t="s">
        <v>176</v>
      </c>
      <c r="V15" s="166"/>
      <c r="W15" s="167"/>
      <c r="X15" s="165" t="s">
        <v>177</v>
      </c>
      <c r="Y15" s="166"/>
      <c r="Z15" s="166"/>
      <c r="AA15" s="167"/>
      <c r="AB15" s="10" t="s">
        <v>1</v>
      </c>
      <c r="AC15" s="2"/>
      <c r="AD15" s="2"/>
      <c r="AE15" s="2"/>
      <c r="AF15" s="2"/>
    </row>
    <row r="16" spans="1:32" ht="108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1"/>
      <c r="O16" s="27" t="s">
        <v>53</v>
      </c>
      <c r="P16" s="27" t="s">
        <v>52</v>
      </c>
      <c r="Q16" s="27" t="s">
        <v>51</v>
      </c>
      <c r="R16" s="27" t="s">
        <v>50</v>
      </c>
      <c r="S16" s="28" t="s">
        <v>49</v>
      </c>
      <c r="T16" s="28"/>
      <c r="U16" s="29" t="s">
        <v>57</v>
      </c>
      <c r="V16" s="25" t="s">
        <v>58</v>
      </c>
      <c r="W16" s="25" t="s">
        <v>59</v>
      </c>
      <c r="X16" s="79" t="s">
        <v>57</v>
      </c>
      <c r="Y16" s="25" t="s">
        <v>58</v>
      </c>
      <c r="Z16" s="25" t="s">
        <v>59</v>
      </c>
      <c r="AA16" s="50" t="s">
        <v>118</v>
      </c>
      <c r="AB16" s="6" t="s">
        <v>1</v>
      </c>
      <c r="AC16" s="2"/>
      <c r="AD16" s="2"/>
      <c r="AE16" s="2"/>
      <c r="AF16" s="2"/>
    </row>
    <row r="17" spans="1:32" ht="12.75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0">
        <v>1</v>
      </c>
      <c r="O17" s="30">
        <v>2</v>
      </c>
      <c r="P17" s="30">
        <v>3</v>
      </c>
      <c r="Q17" s="30"/>
      <c r="R17" s="30">
        <v>2</v>
      </c>
      <c r="S17" s="30">
        <v>6</v>
      </c>
      <c r="T17" s="30"/>
      <c r="U17" s="31">
        <v>3</v>
      </c>
      <c r="V17" s="32">
        <v>4</v>
      </c>
      <c r="W17" s="31">
        <v>5</v>
      </c>
      <c r="X17" s="31">
        <v>6</v>
      </c>
      <c r="Y17" s="31">
        <v>7</v>
      </c>
      <c r="Z17" s="33">
        <v>8</v>
      </c>
      <c r="AA17" s="33">
        <v>9</v>
      </c>
      <c r="AB17" s="2"/>
      <c r="AC17" s="2"/>
      <c r="AD17" s="2"/>
      <c r="AE17" s="2"/>
      <c r="AF17" s="2"/>
    </row>
    <row r="18" spans="1:32" ht="59.25" customHeight="1" hidden="1">
      <c r="A18" s="6"/>
      <c r="B18" s="163">
        <v>706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34" t="s">
        <v>48</v>
      </c>
      <c r="O18" s="35">
        <v>706</v>
      </c>
      <c r="P18" s="36">
        <v>0</v>
      </c>
      <c r="Q18" s="37">
        <v>0</v>
      </c>
      <c r="R18" s="38" t="s">
        <v>1</v>
      </c>
      <c r="S18" s="39">
        <v>0</v>
      </c>
      <c r="T18" s="40"/>
      <c r="U18" s="41" t="s">
        <v>1</v>
      </c>
      <c r="V18" s="41"/>
      <c r="W18" s="41"/>
      <c r="X18" s="41"/>
      <c r="Y18" s="41"/>
      <c r="Z18" s="42"/>
      <c r="AA18" s="42"/>
      <c r="AB18" s="6" t="s">
        <v>1</v>
      </c>
      <c r="AC18" s="2"/>
      <c r="AD18" s="2"/>
      <c r="AE18" s="2"/>
      <c r="AF18" s="2"/>
    </row>
    <row r="19" spans="1:32" ht="79.5" customHeight="1" hidden="1">
      <c r="A19" s="6"/>
      <c r="B19" s="163">
        <v>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34" t="s">
        <v>47</v>
      </c>
      <c r="O19" s="35">
        <v>706</v>
      </c>
      <c r="P19" s="36">
        <v>300</v>
      </c>
      <c r="Q19" s="37">
        <v>0</v>
      </c>
      <c r="R19" s="38" t="s">
        <v>1</v>
      </c>
      <c r="S19" s="39">
        <v>0</v>
      </c>
      <c r="T19" s="40"/>
      <c r="U19" s="41" t="s">
        <v>1</v>
      </c>
      <c r="V19" s="41"/>
      <c r="W19" s="41"/>
      <c r="X19" s="41"/>
      <c r="Y19" s="41"/>
      <c r="Z19" s="42"/>
      <c r="AA19" s="42"/>
      <c r="AB19" s="6" t="s">
        <v>1</v>
      </c>
      <c r="AC19" s="2"/>
      <c r="AD19" s="2"/>
      <c r="AE19" s="2"/>
      <c r="AF19" s="2"/>
    </row>
    <row r="20" spans="1:32" ht="88.5" customHeight="1" hidden="1">
      <c r="A20" s="6"/>
      <c r="B20" s="164">
        <v>309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43" t="s">
        <v>46</v>
      </c>
      <c r="O20" s="44">
        <v>706</v>
      </c>
      <c r="P20" s="45">
        <v>309</v>
      </c>
      <c r="Q20" s="37">
        <v>9</v>
      </c>
      <c r="R20" s="46" t="s">
        <v>1</v>
      </c>
      <c r="S20" s="47">
        <v>0</v>
      </c>
      <c r="T20" s="40"/>
      <c r="U20" s="48" t="s">
        <v>1</v>
      </c>
      <c r="V20" s="48"/>
      <c r="W20" s="48"/>
      <c r="X20" s="48"/>
      <c r="Y20" s="48"/>
      <c r="Z20" s="49"/>
      <c r="AA20" s="49"/>
      <c r="AB20" s="6" t="s">
        <v>1</v>
      </c>
      <c r="AC20" s="2"/>
      <c r="AD20" s="2"/>
      <c r="AE20" s="2"/>
      <c r="AF20" s="2"/>
    </row>
    <row r="21" spans="1:32" ht="63.75" customHeigh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44" t="s">
        <v>165</v>
      </c>
      <c r="O21" s="51"/>
      <c r="P21" s="52"/>
      <c r="Q21" s="53"/>
      <c r="R21" s="113" t="s">
        <v>166</v>
      </c>
      <c r="S21" s="111"/>
      <c r="T21" s="82"/>
      <c r="U21" s="146"/>
      <c r="V21" s="146"/>
      <c r="W21" s="146"/>
      <c r="X21" s="161">
        <v>551574.1</v>
      </c>
      <c r="Y21" s="162"/>
      <c r="Z21" s="162">
        <f>Y21/X21*100</f>
        <v>0</v>
      </c>
      <c r="AA21" s="93"/>
      <c r="AB21" s="6"/>
      <c r="AC21" s="2"/>
      <c r="AD21" s="2"/>
      <c r="AE21" s="2"/>
      <c r="AF21" s="2"/>
    </row>
    <row r="22" spans="1:32" ht="46.5">
      <c r="A22" s="6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63" t="s">
        <v>104</v>
      </c>
      <c r="O22" s="51">
        <v>706</v>
      </c>
      <c r="P22" s="52">
        <v>409</v>
      </c>
      <c r="Q22" s="53">
        <v>9</v>
      </c>
      <c r="R22" s="112" t="s">
        <v>96</v>
      </c>
      <c r="S22" s="83">
        <v>310</v>
      </c>
      <c r="T22" s="114"/>
      <c r="U22" s="100">
        <f>U23+U24+U30+U31+U34+U35+U36</f>
        <v>614679.7</v>
      </c>
      <c r="V22" s="100">
        <f>V23+V24+V30+V31+V34+V35+V36</f>
        <v>308907.30000000005</v>
      </c>
      <c r="W22" s="75">
        <f>SUM(V22)/U22*100</f>
        <v>50.25500272743676</v>
      </c>
      <c r="X22" s="107">
        <f>X23+X24+X30+X31+X34+X35+X36</f>
        <v>681658.3999999999</v>
      </c>
      <c r="Y22" s="107">
        <f>Y23+Y24+Y30+Y31+Y34+Y35+Y36</f>
        <v>364497.8</v>
      </c>
      <c r="Z22" s="75">
        <f aca="true" t="shared" si="0" ref="Z22:Z82">Y22/X22*100</f>
        <v>53.47220836712347</v>
      </c>
      <c r="AA22" s="93">
        <f aca="true" t="shared" si="1" ref="AA22:AA82">Y22/V22*100</f>
        <v>117.99585182998263</v>
      </c>
      <c r="AB22" s="6" t="s">
        <v>1</v>
      </c>
      <c r="AC22" s="2"/>
      <c r="AD22" s="2"/>
      <c r="AE22" s="2"/>
      <c r="AF22" s="2"/>
    </row>
    <row r="23" spans="1:32" ht="30.75">
      <c r="A23" s="6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55" t="s">
        <v>72</v>
      </c>
      <c r="O23" s="51">
        <v>706</v>
      </c>
      <c r="P23" s="52">
        <v>409</v>
      </c>
      <c r="Q23" s="53">
        <v>9</v>
      </c>
      <c r="R23" s="56" t="s">
        <v>108</v>
      </c>
      <c r="S23" s="83">
        <v>0</v>
      </c>
      <c r="T23" s="114"/>
      <c r="U23" s="97">
        <v>150938.8</v>
      </c>
      <c r="V23" s="98">
        <v>69865.8</v>
      </c>
      <c r="W23" s="76">
        <f aca="true" t="shared" si="2" ref="W23:W33">SUM(V23)/U23*100</f>
        <v>46.28750195443452</v>
      </c>
      <c r="X23" s="104">
        <v>139989.1</v>
      </c>
      <c r="Y23" s="104">
        <v>64068.2</v>
      </c>
      <c r="Z23" s="76">
        <f t="shared" si="0"/>
        <v>45.766563253853334</v>
      </c>
      <c r="AA23" s="93">
        <f t="shared" si="1"/>
        <v>91.70180546132728</v>
      </c>
      <c r="AB23" s="6" t="s">
        <v>1</v>
      </c>
      <c r="AC23" s="2"/>
      <c r="AD23" s="2"/>
      <c r="AE23" s="2"/>
      <c r="AF23" s="2"/>
    </row>
    <row r="24" spans="1:32" ht="30.75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55" t="s">
        <v>70</v>
      </c>
      <c r="O24" s="51"/>
      <c r="P24" s="52"/>
      <c r="Q24" s="53"/>
      <c r="R24" s="56" t="s">
        <v>71</v>
      </c>
      <c r="S24" s="83"/>
      <c r="T24" s="114"/>
      <c r="U24" s="98">
        <v>307.3</v>
      </c>
      <c r="V24" s="98">
        <v>230.2</v>
      </c>
      <c r="W24" s="76">
        <f t="shared" si="2"/>
        <v>74.91051090139928</v>
      </c>
      <c r="X24" s="104">
        <v>400</v>
      </c>
      <c r="Y24" s="104">
        <v>263.6</v>
      </c>
      <c r="Z24" s="76">
        <f t="shared" si="0"/>
        <v>65.9</v>
      </c>
      <c r="AA24" s="93">
        <f t="shared" si="1"/>
        <v>114.50912250217205</v>
      </c>
      <c r="AB24" s="6"/>
      <c r="AC24" s="2"/>
      <c r="AD24" s="2"/>
      <c r="AE24" s="2"/>
      <c r="AF24" s="2"/>
    </row>
    <row r="25" spans="1:32" ht="22.5" customHeight="1" hidden="1">
      <c r="A25" s="6"/>
      <c r="B25" s="164" t="s">
        <v>2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61"/>
      <c r="O25" s="51">
        <v>706</v>
      </c>
      <c r="P25" s="52">
        <v>409</v>
      </c>
      <c r="Q25" s="53">
        <v>9</v>
      </c>
      <c r="R25" s="62" t="s">
        <v>39</v>
      </c>
      <c r="S25" s="83">
        <v>0</v>
      </c>
      <c r="T25" s="114"/>
      <c r="U25" s="98"/>
      <c r="V25" s="98"/>
      <c r="W25" s="76" t="e">
        <f t="shared" si="2"/>
        <v>#DIV/0!</v>
      </c>
      <c r="X25" s="104"/>
      <c r="Y25" s="104"/>
      <c r="Z25" s="76" t="e">
        <f t="shared" si="0"/>
        <v>#DIV/0!</v>
      </c>
      <c r="AA25" s="93" t="e">
        <f t="shared" si="1"/>
        <v>#DIV/0!</v>
      </c>
      <c r="AB25" s="6" t="s">
        <v>1</v>
      </c>
      <c r="AC25" s="2"/>
      <c r="AD25" s="2"/>
      <c r="AE25" s="2"/>
      <c r="AF25" s="2"/>
    </row>
    <row r="26" spans="1:32" ht="12.75" customHeight="1" hidden="1">
      <c r="A26" s="6"/>
      <c r="B26" s="164">
        <v>200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61"/>
      <c r="O26" s="51">
        <v>706</v>
      </c>
      <c r="P26" s="52">
        <v>409</v>
      </c>
      <c r="Q26" s="53">
        <v>9</v>
      </c>
      <c r="R26" s="62" t="s">
        <v>39</v>
      </c>
      <c r="S26" s="83">
        <v>200</v>
      </c>
      <c r="T26" s="114"/>
      <c r="U26" s="98"/>
      <c r="V26" s="98"/>
      <c r="W26" s="76" t="e">
        <f t="shared" si="2"/>
        <v>#DIV/0!</v>
      </c>
      <c r="X26" s="104"/>
      <c r="Y26" s="104"/>
      <c r="Z26" s="76" t="e">
        <f t="shared" si="0"/>
        <v>#DIV/0!</v>
      </c>
      <c r="AA26" s="93" t="e">
        <f t="shared" si="1"/>
        <v>#DIV/0!</v>
      </c>
      <c r="AB26" s="6" t="s">
        <v>1</v>
      </c>
      <c r="AC26" s="2"/>
      <c r="AD26" s="2"/>
      <c r="AE26" s="2"/>
      <c r="AF26" s="2"/>
    </row>
    <row r="27" spans="1:32" ht="12.75" customHeight="1" hidden="1">
      <c r="A27" s="6"/>
      <c r="B27" s="164">
        <v>220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61"/>
      <c r="O27" s="51">
        <v>706</v>
      </c>
      <c r="P27" s="52">
        <v>409</v>
      </c>
      <c r="Q27" s="53">
        <v>9</v>
      </c>
      <c r="R27" s="62" t="s">
        <v>39</v>
      </c>
      <c r="S27" s="83">
        <v>220</v>
      </c>
      <c r="T27" s="114"/>
      <c r="U27" s="98"/>
      <c r="V27" s="98"/>
      <c r="W27" s="76" t="e">
        <f t="shared" si="2"/>
        <v>#DIV/0!</v>
      </c>
      <c r="X27" s="104"/>
      <c r="Y27" s="104"/>
      <c r="Z27" s="76" t="e">
        <f t="shared" si="0"/>
        <v>#DIV/0!</v>
      </c>
      <c r="AA27" s="93" t="e">
        <f t="shared" si="1"/>
        <v>#DIV/0!</v>
      </c>
      <c r="AB27" s="6" t="s">
        <v>1</v>
      </c>
      <c r="AC27" s="2"/>
      <c r="AD27" s="2"/>
      <c r="AE27" s="2"/>
      <c r="AF27" s="2"/>
    </row>
    <row r="28" spans="1:32" ht="12.75" customHeight="1" hidden="1">
      <c r="A28" s="6"/>
      <c r="B28" s="164">
        <v>225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61"/>
      <c r="O28" s="51">
        <v>706</v>
      </c>
      <c r="P28" s="52">
        <v>409</v>
      </c>
      <c r="Q28" s="53">
        <v>9</v>
      </c>
      <c r="R28" s="62" t="s">
        <v>39</v>
      </c>
      <c r="S28" s="83">
        <v>225</v>
      </c>
      <c r="T28" s="114"/>
      <c r="U28" s="98"/>
      <c r="V28" s="98"/>
      <c r="W28" s="76" t="e">
        <f t="shared" si="2"/>
        <v>#DIV/0!</v>
      </c>
      <c r="X28" s="104"/>
      <c r="Y28" s="104"/>
      <c r="Z28" s="76" t="e">
        <f t="shared" si="0"/>
        <v>#DIV/0!</v>
      </c>
      <c r="AA28" s="93" t="e">
        <f t="shared" si="1"/>
        <v>#DIV/0!</v>
      </c>
      <c r="AB28" s="6" t="s">
        <v>1</v>
      </c>
      <c r="AC28" s="2"/>
      <c r="AD28" s="2"/>
      <c r="AE28" s="2"/>
      <c r="AF28" s="2"/>
    </row>
    <row r="29" spans="1:32" ht="12.75" customHeight="1" hidden="1">
      <c r="A29" s="6"/>
      <c r="B29" s="164">
        <v>226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61"/>
      <c r="O29" s="51">
        <v>706</v>
      </c>
      <c r="P29" s="52">
        <v>409</v>
      </c>
      <c r="Q29" s="53">
        <v>9</v>
      </c>
      <c r="R29" s="62" t="s">
        <v>39</v>
      </c>
      <c r="S29" s="83">
        <v>226</v>
      </c>
      <c r="T29" s="114"/>
      <c r="U29" s="98"/>
      <c r="V29" s="98"/>
      <c r="W29" s="76" t="e">
        <f t="shared" si="2"/>
        <v>#DIV/0!</v>
      </c>
      <c r="X29" s="104"/>
      <c r="Y29" s="104"/>
      <c r="Z29" s="76" t="e">
        <f t="shared" si="0"/>
        <v>#DIV/0!</v>
      </c>
      <c r="AA29" s="93" t="e">
        <f t="shared" si="1"/>
        <v>#DIV/0!</v>
      </c>
      <c r="AB29" s="6" t="s">
        <v>1</v>
      </c>
      <c r="AC29" s="2"/>
      <c r="AD29" s="2"/>
      <c r="AE29" s="2"/>
      <c r="AF29" s="2"/>
    </row>
    <row r="30" spans="1:32" ht="30.7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57" t="s">
        <v>88</v>
      </c>
      <c r="O30" s="51"/>
      <c r="P30" s="52"/>
      <c r="Q30" s="53"/>
      <c r="R30" s="56" t="s">
        <v>109</v>
      </c>
      <c r="S30" s="83"/>
      <c r="T30" s="114"/>
      <c r="U30" s="97">
        <v>462385</v>
      </c>
      <c r="V30" s="116">
        <v>238103.7</v>
      </c>
      <c r="W30" s="76">
        <f t="shared" si="2"/>
        <v>51.49468516495994</v>
      </c>
      <c r="X30" s="108">
        <v>538950.6</v>
      </c>
      <c r="Y30" s="117">
        <v>299449.8</v>
      </c>
      <c r="Z30" s="76">
        <f t="shared" si="0"/>
        <v>55.561641456563926</v>
      </c>
      <c r="AA30" s="93">
        <f t="shared" si="1"/>
        <v>125.76444633157737</v>
      </c>
      <c r="AB30" s="6"/>
      <c r="AC30" s="2"/>
      <c r="AD30" s="2"/>
      <c r="AE30" s="2"/>
      <c r="AF30" s="2"/>
    </row>
    <row r="31" spans="1:32" ht="46.5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55" t="s">
        <v>97</v>
      </c>
      <c r="O31" s="51"/>
      <c r="P31" s="52"/>
      <c r="Q31" s="53"/>
      <c r="R31" s="56" t="s">
        <v>181</v>
      </c>
      <c r="S31" s="83"/>
      <c r="T31" s="114"/>
      <c r="U31" s="97">
        <f>U32+U33</f>
        <v>618.6</v>
      </c>
      <c r="V31" s="97">
        <f>V32+V33</f>
        <v>602.7</v>
      </c>
      <c r="W31" s="76">
        <f t="shared" si="2"/>
        <v>97.42967992240543</v>
      </c>
      <c r="X31" s="108">
        <f>X32+X33</f>
        <v>1855.7</v>
      </c>
      <c r="Y31" s="117">
        <v>593.9</v>
      </c>
      <c r="Z31" s="76">
        <f t="shared" si="0"/>
        <v>32.00409548957266</v>
      </c>
      <c r="AA31" s="93">
        <f t="shared" si="1"/>
        <v>98.5399037663846</v>
      </c>
      <c r="AB31" s="6"/>
      <c r="AC31" s="2"/>
      <c r="AD31" s="2"/>
      <c r="AE31" s="2"/>
      <c r="AF31" s="2"/>
    </row>
    <row r="32" spans="1:32" ht="46.5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55" t="s">
        <v>98</v>
      </c>
      <c r="O32" s="58"/>
      <c r="P32" s="59"/>
      <c r="Q32" s="60"/>
      <c r="R32" s="56" t="s">
        <v>180</v>
      </c>
      <c r="S32" s="86"/>
      <c r="T32" s="115"/>
      <c r="U32" s="97">
        <v>600</v>
      </c>
      <c r="V32" s="97">
        <v>584.6</v>
      </c>
      <c r="W32" s="76">
        <f t="shared" si="2"/>
        <v>97.43333333333334</v>
      </c>
      <c r="X32" s="108">
        <v>1800</v>
      </c>
      <c r="Y32" s="108">
        <v>576.3</v>
      </c>
      <c r="Z32" s="76">
        <f t="shared" si="0"/>
        <v>32.016666666666666</v>
      </c>
      <c r="AA32" s="93">
        <f t="shared" si="1"/>
        <v>98.58022579541566</v>
      </c>
      <c r="AB32" s="6"/>
      <c r="AC32" s="2"/>
      <c r="AD32" s="2"/>
      <c r="AE32" s="2"/>
      <c r="AF32" s="2"/>
    </row>
    <row r="33" spans="1:32" ht="46.5">
      <c r="A33" s="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5" t="s">
        <v>99</v>
      </c>
      <c r="O33" s="58"/>
      <c r="P33" s="59"/>
      <c r="Q33" s="60"/>
      <c r="R33" s="56" t="s">
        <v>179</v>
      </c>
      <c r="S33" s="86"/>
      <c r="T33" s="115"/>
      <c r="U33" s="97">
        <v>18.6</v>
      </c>
      <c r="V33" s="116">
        <v>18.1</v>
      </c>
      <c r="W33" s="76">
        <f t="shared" si="2"/>
        <v>97.31182795698925</v>
      </c>
      <c r="X33" s="108">
        <v>55.7</v>
      </c>
      <c r="Y33" s="117">
        <v>17.6</v>
      </c>
      <c r="Z33" s="76">
        <f t="shared" si="0"/>
        <v>31.597845601436266</v>
      </c>
      <c r="AA33" s="93">
        <f t="shared" si="1"/>
        <v>97.23756906077348</v>
      </c>
      <c r="AB33" s="6"/>
      <c r="AC33" s="2"/>
      <c r="AD33" s="2"/>
      <c r="AE33" s="2"/>
      <c r="AF33" s="2"/>
    </row>
    <row r="34" spans="1:32" ht="46.5">
      <c r="A34" s="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5" t="s">
        <v>90</v>
      </c>
      <c r="O34" s="58"/>
      <c r="P34" s="59"/>
      <c r="Q34" s="60"/>
      <c r="R34" s="56" t="s">
        <v>89</v>
      </c>
      <c r="S34" s="86"/>
      <c r="T34" s="115"/>
      <c r="U34" s="98">
        <v>200</v>
      </c>
      <c r="V34" s="116"/>
      <c r="W34" s="76"/>
      <c r="X34" s="104">
        <v>200</v>
      </c>
      <c r="Y34" s="117">
        <v>29.7</v>
      </c>
      <c r="Z34" s="75">
        <f t="shared" si="0"/>
        <v>14.85</v>
      </c>
      <c r="AA34" s="93"/>
      <c r="AB34" s="6"/>
      <c r="AC34" s="2"/>
      <c r="AD34" s="2"/>
      <c r="AE34" s="2"/>
      <c r="AF34" s="2"/>
    </row>
    <row r="35" spans="1:32" ht="46.5">
      <c r="A35" s="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5" t="s">
        <v>90</v>
      </c>
      <c r="O35" s="58"/>
      <c r="P35" s="59"/>
      <c r="Q35" s="60"/>
      <c r="R35" s="56" t="s">
        <v>151</v>
      </c>
      <c r="S35" s="86"/>
      <c r="T35" s="87"/>
      <c r="U35" s="98">
        <v>30</v>
      </c>
      <c r="V35" s="98"/>
      <c r="W35" s="76"/>
      <c r="X35" s="104">
        <v>30</v>
      </c>
      <c r="Y35" s="104">
        <v>0</v>
      </c>
      <c r="Z35" s="75">
        <f t="shared" si="0"/>
        <v>0</v>
      </c>
      <c r="AA35" s="75"/>
      <c r="AB35" s="6"/>
      <c r="AC35" s="2"/>
      <c r="AD35" s="2"/>
      <c r="AE35" s="2"/>
      <c r="AF35" s="2"/>
    </row>
    <row r="36" spans="1:32" ht="46.5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5" t="s">
        <v>92</v>
      </c>
      <c r="O36" s="58"/>
      <c r="P36" s="59"/>
      <c r="Q36" s="60"/>
      <c r="R36" s="56" t="s">
        <v>91</v>
      </c>
      <c r="S36" s="86"/>
      <c r="T36" s="87"/>
      <c r="U36" s="98">
        <v>200</v>
      </c>
      <c r="V36" s="116">
        <v>104.9</v>
      </c>
      <c r="W36" s="76">
        <f>SUM(V36)/U36*100</f>
        <v>52.45000000000001</v>
      </c>
      <c r="X36" s="104">
        <v>233</v>
      </c>
      <c r="Y36" s="117">
        <v>92.6</v>
      </c>
      <c r="Z36" s="75">
        <f t="shared" si="0"/>
        <v>39.74248927038626</v>
      </c>
      <c r="AA36" s="75"/>
      <c r="AB36" s="6"/>
      <c r="AC36" s="2"/>
      <c r="AD36" s="2"/>
      <c r="AE36" s="2"/>
      <c r="AF36" s="2"/>
    </row>
    <row r="37" spans="1:32" ht="78">
      <c r="A37" s="6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63" t="s">
        <v>137</v>
      </c>
      <c r="O37" s="64">
        <v>706</v>
      </c>
      <c r="P37" s="65">
        <v>409</v>
      </c>
      <c r="Q37" s="68">
        <v>9</v>
      </c>
      <c r="R37" s="54" t="s">
        <v>69</v>
      </c>
      <c r="S37" s="89">
        <v>0</v>
      </c>
      <c r="T37" s="90"/>
      <c r="U37" s="118">
        <v>338.1</v>
      </c>
      <c r="V37" s="118"/>
      <c r="W37" s="92"/>
      <c r="X37" s="119">
        <f>X38</f>
        <v>945</v>
      </c>
      <c r="Y37" s="119">
        <f>Y38</f>
        <v>945</v>
      </c>
      <c r="Z37" s="120">
        <f t="shared" si="0"/>
        <v>100</v>
      </c>
      <c r="AA37" s="120"/>
      <c r="AB37" s="6" t="s">
        <v>1</v>
      </c>
      <c r="AC37" s="2"/>
      <c r="AD37" s="2"/>
      <c r="AE37" s="2"/>
      <c r="AF37" s="2"/>
    </row>
    <row r="38" spans="1:32" ht="30.75">
      <c r="A38" s="6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61" t="s">
        <v>80</v>
      </c>
      <c r="O38" s="51">
        <v>706</v>
      </c>
      <c r="P38" s="52">
        <v>409</v>
      </c>
      <c r="Q38" s="53">
        <v>9</v>
      </c>
      <c r="R38" s="56" t="s">
        <v>95</v>
      </c>
      <c r="S38" s="83">
        <v>0</v>
      </c>
      <c r="T38" s="84"/>
      <c r="U38" s="98">
        <v>338.1</v>
      </c>
      <c r="V38" s="98"/>
      <c r="W38" s="76"/>
      <c r="X38" s="104">
        <v>945</v>
      </c>
      <c r="Y38" s="104">
        <v>945</v>
      </c>
      <c r="Z38" s="93">
        <f t="shared" si="0"/>
        <v>100</v>
      </c>
      <c r="AA38" s="93"/>
      <c r="AB38" s="6" t="s">
        <v>1</v>
      </c>
      <c r="AC38" s="2"/>
      <c r="AD38" s="2"/>
      <c r="AE38" s="2"/>
      <c r="AF38" s="2"/>
    </row>
    <row r="39" spans="1:32" ht="46.5">
      <c r="A39" s="6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63" t="s">
        <v>143</v>
      </c>
      <c r="O39" s="64">
        <v>706</v>
      </c>
      <c r="P39" s="65">
        <v>503</v>
      </c>
      <c r="Q39" s="68">
        <v>3</v>
      </c>
      <c r="R39" s="54" t="s">
        <v>101</v>
      </c>
      <c r="S39" s="89">
        <v>0</v>
      </c>
      <c r="T39" s="90"/>
      <c r="U39" s="100">
        <f>U46+U51+U63+U66</f>
        <v>51422.5</v>
      </c>
      <c r="V39" s="100">
        <f>V46+V51+V63+V66</f>
        <v>30707.100000000002</v>
      </c>
      <c r="W39" s="75">
        <f>SUM(V39)/U39*100</f>
        <v>59.715299722883955</v>
      </c>
      <c r="X39" s="107">
        <f>X46+X51+X63+X66</f>
        <v>73194.5</v>
      </c>
      <c r="Y39" s="107">
        <f>Y46+Y51+Y63+Y66</f>
        <v>31965.6</v>
      </c>
      <c r="Z39" s="93">
        <f t="shared" si="0"/>
        <v>43.67213383519253</v>
      </c>
      <c r="AA39" s="93">
        <f t="shared" si="1"/>
        <v>104.09840069560458</v>
      </c>
      <c r="AB39" s="6" t="s">
        <v>1</v>
      </c>
      <c r="AC39" s="2"/>
      <c r="AD39" s="2"/>
      <c r="AE39" s="2"/>
      <c r="AF39" s="2"/>
    </row>
    <row r="40" spans="1:32" ht="12.75" customHeight="1" hidden="1">
      <c r="A40" s="6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61"/>
      <c r="O40" s="51">
        <v>706</v>
      </c>
      <c r="P40" s="52">
        <v>503</v>
      </c>
      <c r="Q40" s="53">
        <v>3</v>
      </c>
      <c r="R40" s="62" t="s">
        <v>27</v>
      </c>
      <c r="S40" s="83">
        <v>200</v>
      </c>
      <c r="T40" s="84"/>
      <c r="U40" s="98"/>
      <c r="V40" s="98"/>
      <c r="W40" s="76"/>
      <c r="X40" s="104"/>
      <c r="Y40" s="104"/>
      <c r="Z40" s="93" t="e">
        <f t="shared" si="0"/>
        <v>#DIV/0!</v>
      </c>
      <c r="AA40" s="93" t="e">
        <f t="shared" si="1"/>
        <v>#DIV/0!</v>
      </c>
      <c r="AB40" s="6" t="s">
        <v>1</v>
      </c>
      <c r="AC40" s="2"/>
      <c r="AD40" s="2"/>
      <c r="AE40" s="2"/>
      <c r="AF40" s="2"/>
    </row>
    <row r="41" spans="1:32" ht="12.75" customHeight="1" hidden="1">
      <c r="A41" s="6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61"/>
      <c r="O41" s="51">
        <v>706</v>
      </c>
      <c r="P41" s="52">
        <v>503</v>
      </c>
      <c r="Q41" s="53">
        <v>3</v>
      </c>
      <c r="R41" s="62" t="s">
        <v>27</v>
      </c>
      <c r="S41" s="83">
        <v>220</v>
      </c>
      <c r="T41" s="84"/>
      <c r="U41" s="98"/>
      <c r="V41" s="98"/>
      <c r="W41" s="76"/>
      <c r="X41" s="104"/>
      <c r="Y41" s="104"/>
      <c r="Z41" s="93" t="e">
        <f t="shared" si="0"/>
        <v>#DIV/0!</v>
      </c>
      <c r="AA41" s="93" t="e">
        <f t="shared" si="1"/>
        <v>#DIV/0!</v>
      </c>
      <c r="AB41" s="6" t="s">
        <v>1</v>
      </c>
      <c r="AC41" s="2"/>
      <c r="AD41" s="2"/>
      <c r="AE41" s="2"/>
      <c r="AF41" s="2"/>
    </row>
    <row r="42" spans="1:32" ht="12.75" customHeight="1" hidden="1">
      <c r="A42" s="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61"/>
      <c r="O42" s="51">
        <v>706</v>
      </c>
      <c r="P42" s="52">
        <v>503</v>
      </c>
      <c r="Q42" s="53">
        <v>3</v>
      </c>
      <c r="R42" s="62" t="s">
        <v>27</v>
      </c>
      <c r="S42" s="83">
        <v>225</v>
      </c>
      <c r="T42" s="84"/>
      <c r="U42" s="98"/>
      <c r="V42" s="98"/>
      <c r="W42" s="76"/>
      <c r="X42" s="104"/>
      <c r="Y42" s="104"/>
      <c r="Z42" s="93" t="e">
        <f t="shared" si="0"/>
        <v>#DIV/0!</v>
      </c>
      <c r="AA42" s="93" t="e">
        <f t="shared" si="1"/>
        <v>#DIV/0!</v>
      </c>
      <c r="AB42" s="6" t="s">
        <v>1</v>
      </c>
      <c r="AC42" s="2"/>
      <c r="AD42" s="2"/>
      <c r="AE42" s="2"/>
      <c r="AF42" s="2"/>
    </row>
    <row r="43" spans="1:32" ht="12.75" customHeight="1" hidden="1">
      <c r="A43" s="6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61"/>
      <c r="O43" s="51">
        <v>706</v>
      </c>
      <c r="P43" s="52">
        <v>503</v>
      </c>
      <c r="Q43" s="53">
        <v>3</v>
      </c>
      <c r="R43" s="62" t="s">
        <v>27</v>
      </c>
      <c r="S43" s="83">
        <v>226</v>
      </c>
      <c r="T43" s="84"/>
      <c r="U43" s="98"/>
      <c r="V43" s="98"/>
      <c r="W43" s="76"/>
      <c r="X43" s="104"/>
      <c r="Y43" s="104"/>
      <c r="Z43" s="93" t="e">
        <f t="shared" si="0"/>
        <v>#DIV/0!</v>
      </c>
      <c r="AA43" s="93" t="e">
        <f t="shared" si="1"/>
        <v>#DIV/0!</v>
      </c>
      <c r="AB43" s="6" t="s">
        <v>1</v>
      </c>
      <c r="AC43" s="2"/>
      <c r="AD43" s="2"/>
      <c r="AE43" s="2"/>
      <c r="AF43" s="2"/>
    </row>
    <row r="44" spans="1:32" ht="12.75" customHeight="1" hidden="1">
      <c r="A44" s="6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61"/>
      <c r="O44" s="51">
        <v>706</v>
      </c>
      <c r="P44" s="52">
        <v>503</v>
      </c>
      <c r="Q44" s="53">
        <v>3</v>
      </c>
      <c r="R44" s="62" t="s">
        <v>27</v>
      </c>
      <c r="S44" s="83">
        <v>300</v>
      </c>
      <c r="T44" s="84"/>
      <c r="U44" s="98"/>
      <c r="V44" s="98"/>
      <c r="W44" s="76"/>
      <c r="X44" s="104"/>
      <c r="Y44" s="104"/>
      <c r="Z44" s="93" t="e">
        <f t="shared" si="0"/>
        <v>#DIV/0!</v>
      </c>
      <c r="AA44" s="93" t="e">
        <f t="shared" si="1"/>
        <v>#DIV/0!</v>
      </c>
      <c r="AB44" s="6" t="s">
        <v>1</v>
      </c>
      <c r="AC44" s="2"/>
      <c r="AD44" s="2"/>
      <c r="AE44" s="2"/>
      <c r="AF44" s="2"/>
    </row>
    <row r="45" spans="1:32" ht="12.75" customHeight="1" hidden="1">
      <c r="A45" s="6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61"/>
      <c r="O45" s="51">
        <v>706</v>
      </c>
      <c r="P45" s="52">
        <v>503</v>
      </c>
      <c r="Q45" s="53">
        <v>3</v>
      </c>
      <c r="R45" s="62" t="s">
        <v>27</v>
      </c>
      <c r="S45" s="83">
        <v>310</v>
      </c>
      <c r="T45" s="84"/>
      <c r="U45" s="98"/>
      <c r="V45" s="98"/>
      <c r="W45" s="76"/>
      <c r="X45" s="104"/>
      <c r="Y45" s="104"/>
      <c r="Z45" s="93" t="e">
        <f t="shared" si="0"/>
        <v>#DIV/0!</v>
      </c>
      <c r="AA45" s="93" t="e">
        <f t="shared" si="1"/>
        <v>#DIV/0!</v>
      </c>
      <c r="AB45" s="6" t="s">
        <v>1</v>
      </c>
      <c r="AC45" s="2"/>
      <c r="AD45" s="2"/>
      <c r="AE45" s="2"/>
      <c r="AF45" s="2"/>
    </row>
    <row r="46" spans="1:32" ht="30.75">
      <c r="A46" s="6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61" t="s">
        <v>75</v>
      </c>
      <c r="O46" s="51">
        <v>706</v>
      </c>
      <c r="P46" s="52">
        <v>503</v>
      </c>
      <c r="Q46" s="53">
        <v>3</v>
      </c>
      <c r="R46" s="56" t="s">
        <v>102</v>
      </c>
      <c r="S46" s="83">
        <v>0</v>
      </c>
      <c r="T46" s="84"/>
      <c r="U46" s="99">
        <v>26849</v>
      </c>
      <c r="V46" s="98">
        <v>20953.9</v>
      </c>
      <c r="W46" s="76">
        <f>SUM(V46)/U46*100</f>
        <v>78.04350255130545</v>
      </c>
      <c r="X46" s="105">
        <v>36500.9</v>
      </c>
      <c r="Y46" s="104">
        <v>18450.2</v>
      </c>
      <c r="Z46" s="93">
        <f t="shared" si="0"/>
        <v>50.54724678021638</v>
      </c>
      <c r="AA46" s="93">
        <f t="shared" si="1"/>
        <v>88.05138900157012</v>
      </c>
      <c r="AB46" s="6" t="s">
        <v>1</v>
      </c>
      <c r="AC46" s="2"/>
      <c r="AD46" s="2"/>
      <c r="AE46" s="2"/>
      <c r="AF46" s="2"/>
    </row>
    <row r="47" spans="1:32" ht="0.75" customHeight="1" hidden="1">
      <c r="A47" s="6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69"/>
      <c r="O47" s="58">
        <v>706</v>
      </c>
      <c r="P47" s="59">
        <v>503</v>
      </c>
      <c r="Q47" s="60">
        <v>3</v>
      </c>
      <c r="R47" s="62"/>
      <c r="S47" s="86">
        <v>0</v>
      </c>
      <c r="T47" s="87"/>
      <c r="U47" s="98"/>
      <c r="V47" s="98"/>
      <c r="W47" s="76"/>
      <c r="X47" s="104"/>
      <c r="Y47" s="104"/>
      <c r="Z47" s="93" t="e">
        <f t="shared" si="0"/>
        <v>#DIV/0!</v>
      </c>
      <c r="AA47" s="93" t="e">
        <f t="shared" si="1"/>
        <v>#DIV/0!</v>
      </c>
      <c r="AB47" s="6" t="s">
        <v>1</v>
      </c>
      <c r="AC47" s="2"/>
      <c r="AD47" s="2"/>
      <c r="AE47" s="2"/>
      <c r="AF47" s="2"/>
    </row>
    <row r="48" spans="1:32" ht="12.75" customHeight="1" hidden="1">
      <c r="A48" s="6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69"/>
      <c r="O48" s="58">
        <v>706</v>
      </c>
      <c r="P48" s="59">
        <v>503</v>
      </c>
      <c r="Q48" s="60">
        <v>3</v>
      </c>
      <c r="R48" s="62" t="s">
        <v>26</v>
      </c>
      <c r="S48" s="86">
        <v>200</v>
      </c>
      <c r="T48" s="87"/>
      <c r="U48" s="98"/>
      <c r="V48" s="98"/>
      <c r="W48" s="76"/>
      <c r="X48" s="104"/>
      <c r="Y48" s="104"/>
      <c r="Z48" s="93" t="e">
        <f t="shared" si="0"/>
        <v>#DIV/0!</v>
      </c>
      <c r="AA48" s="93" t="e">
        <f t="shared" si="1"/>
        <v>#DIV/0!</v>
      </c>
      <c r="AB48" s="6" t="s">
        <v>1</v>
      </c>
      <c r="AC48" s="2"/>
      <c r="AD48" s="2"/>
      <c r="AE48" s="2"/>
      <c r="AF48" s="2"/>
    </row>
    <row r="49" spans="1:32" ht="12.75" customHeight="1" hidden="1">
      <c r="A49" s="6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69"/>
      <c r="O49" s="58">
        <v>706</v>
      </c>
      <c r="P49" s="59">
        <v>503</v>
      </c>
      <c r="Q49" s="60">
        <v>3</v>
      </c>
      <c r="R49" s="62" t="s">
        <v>26</v>
      </c>
      <c r="S49" s="86">
        <v>220</v>
      </c>
      <c r="T49" s="87"/>
      <c r="U49" s="98"/>
      <c r="V49" s="98"/>
      <c r="W49" s="76"/>
      <c r="X49" s="104"/>
      <c r="Y49" s="104"/>
      <c r="Z49" s="93" t="e">
        <f t="shared" si="0"/>
        <v>#DIV/0!</v>
      </c>
      <c r="AA49" s="93" t="e">
        <f t="shared" si="1"/>
        <v>#DIV/0!</v>
      </c>
      <c r="AB49" s="6" t="s">
        <v>1</v>
      </c>
      <c r="AC49" s="2"/>
      <c r="AD49" s="2"/>
      <c r="AE49" s="2"/>
      <c r="AF49" s="2"/>
    </row>
    <row r="50" spans="1:32" ht="12.75" customHeight="1" hidden="1">
      <c r="A50" s="6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69"/>
      <c r="O50" s="58">
        <v>706</v>
      </c>
      <c r="P50" s="59">
        <v>503</v>
      </c>
      <c r="Q50" s="60">
        <v>3</v>
      </c>
      <c r="R50" s="62" t="s">
        <v>26</v>
      </c>
      <c r="S50" s="86">
        <v>225</v>
      </c>
      <c r="T50" s="87"/>
      <c r="U50" s="98"/>
      <c r="V50" s="98"/>
      <c r="W50" s="76"/>
      <c r="X50" s="104"/>
      <c r="Y50" s="104"/>
      <c r="Z50" s="93" t="e">
        <f t="shared" si="0"/>
        <v>#DIV/0!</v>
      </c>
      <c r="AA50" s="93" t="e">
        <f t="shared" si="1"/>
        <v>#DIV/0!</v>
      </c>
      <c r="AB50" s="6" t="s">
        <v>1</v>
      </c>
      <c r="AC50" s="2"/>
      <c r="AD50" s="2"/>
      <c r="AE50" s="2"/>
      <c r="AF50" s="2"/>
    </row>
    <row r="51" spans="1:32" ht="48.75" customHeight="1">
      <c r="A51" s="6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61" t="s">
        <v>77</v>
      </c>
      <c r="O51" s="51">
        <v>706</v>
      </c>
      <c r="P51" s="52">
        <v>503</v>
      </c>
      <c r="Q51" s="53">
        <v>3</v>
      </c>
      <c r="R51" s="56" t="s">
        <v>76</v>
      </c>
      <c r="S51" s="83">
        <v>0</v>
      </c>
      <c r="T51" s="84"/>
      <c r="U51" s="98">
        <v>20</v>
      </c>
      <c r="V51" s="98"/>
      <c r="W51" s="76"/>
      <c r="X51" s="104">
        <v>15</v>
      </c>
      <c r="Y51" s="104">
        <v>0</v>
      </c>
      <c r="Z51" s="93">
        <f t="shared" si="0"/>
        <v>0</v>
      </c>
      <c r="AA51" s="93"/>
      <c r="AB51" s="6" t="s">
        <v>1</v>
      </c>
      <c r="AC51" s="2"/>
      <c r="AD51" s="2"/>
      <c r="AE51" s="2"/>
      <c r="AF51" s="2"/>
    </row>
    <row r="52" spans="1:32" ht="2.25" customHeight="1" hidden="1">
      <c r="A52" s="6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61" t="s">
        <v>11</v>
      </c>
      <c r="O52" s="51">
        <v>706</v>
      </c>
      <c r="P52" s="52">
        <v>503</v>
      </c>
      <c r="Q52" s="53">
        <v>3</v>
      </c>
      <c r="R52" s="62" t="s">
        <v>24</v>
      </c>
      <c r="S52" s="83">
        <v>0</v>
      </c>
      <c r="T52" s="84"/>
      <c r="U52" s="98"/>
      <c r="V52" s="98"/>
      <c r="W52" s="76"/>
      <c r="X52" s="104"/>
      <c r="Y52" s="104"/>
      <c r="Z52" s="93" t="e">
        <f t="shared" si="0"/>
        <v>#DIV/0!</v>
      </c>
      <c r="AA52" s="93" t="e">
        <f t="shared" si="1"/>
        <v>#DIV/0!</v>
      </c>
      <c r="AB52" s="6" t="s">
        <v>1</v>
      </c>
      <c r="AC52" s="2"/>
      <c r="AD52" s="2"/>
      <c r="AE52" s="2"/>
      <c r="AF52" s="2"/>
    </row>
    <row r="53" spans="1:32" ht="12.75" customHeight="1" hidden="1">
      <c r="A53" s="6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61" t="s">
        <v>10</v>
      </c>
      <c r="O53" s="51">
        <v>706</v>
      </c>
      <c r="P53" s="52">
        <v>503</v>
      </c>
      <c r="Q53" s="53">
        <v>3</v>
      </c>
      <c r="R53" s="62" t="s">
        <v>24</v>
      </c>
      <c r="S53" s="83">
        <v>200</v>
      </c>
      <c r="T53" s="84"/>
      <c r="U53" s="98"/>
      <c r="V53" s="98"/>
      <c r="W53" s="76"/>
      <c r="X53" s="104"/>
      <c r="Y53" s="104"/>
      <c r="Z53" s="93" t="e">
        <f t="shared" si="0"/>
        <v>#DIV/0!</v>
      </c>
      <c r="AA53" s="93" t="e">
        <f t="shared" si="1"/>
        <v>#DIV/0!</v>
      </c>
      <c r="AB53" s="6" t="s">
        <v>1</v>
      </c>
      <c r="AC53" s="2"/>
      <c r="AD53" s="2"/>
      <c r="AE53" s="2"/>
      <c r="AF53" s="2"/>
    </row>
    <row r="54" spans="1:32" ht="12.75" customHeight="1" hidden="1">
      <c r="A54" s="6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61" t="s">
        <v>9</v>
      </c>
      <c r="O54" s="51">
        <v>706</v>
      </c>
      <c r="P54" s="52">
        <v>503</v>
      </c>
      <c r="Q54" s="53">
        <v>3</v>
      </c>
      <c r="R54" s="62" t="s">
        <v>24</v>
      </c>
      <c r="S54" s="83">
        <v>220</v>
      </c>
      <c r="T54" s="84"/>
      <c r="U54" s="98"/>
      <c r="V54" s="98"/>
      <c r="W54" s="76"/>
      <c r="X54" s="104"/>
      <c r="Y54" s="104"/>
      <c r="Z54" s="93" t="e">
        <f t="shared" si="0"/>
        <v>#DIV/0!</v>
      </c>
      <c r="AA54" s="93" t="e">
        <f t="shared" si="1"/>
        <v>#DIV/0!</v>
      </c>
      <c r="AB54" s="6" t="s">
        <v>1</v>
      </c>
      <c r="AC54" s="2"/>
      <c r="AD54" s="2"/>
      <c r="AE54" s="2"/>
      <c r="AF54" s="2"/>
    </row>
    <row r="55" spans="1:32" ht="12.75" customHeight="1" hidden="1">
      <c r="A55" s="6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61" t="s">
        <v>25</v>
      </c>
      <c r="O55" s="51">
        <v>706</v>
      </c>
      <c r="P55" s="52">
        <v>503</v>
      </c>
      <c r="Q55" s="53">
        <v>3</v>
      </c>
      <c r="R55" s="62" t="s">
        <v>24</v>
      </c>
      <c r="S55" s="83">
        <v>225</v>
      </c>
      <c r="T55" s="84"/>
      <c r="U55" s="98"/>
      <c r="V55" s="98"/>
      <c r="W55" s="76"/>
      <c r="X55" s="104"/>
      <c r="Y55" s="104"/>
      <c r="Z55" s="93" t="e">
        <f t="shared" si="0"/>
        <v>#DIV/0!</v>
      </c>
      <c r="AA55" s="93" t="e">
        <f t="shared" si="1"/>
        <v>#DIV/0!</v>
      </c>
      <c r="AB55" s="6" t="s">
        <v>1</v>
      </c>
      <c r="AC55" s="2"/>
      <c r="AD55" s="2"/>
      <c r="AE55" s="2"/>
      <c r="AF55" s="2"/>
    </row>
    <row r="56" spans="1:32" ht="12.75" customHeight="1" hidden="1">
      <c r="A56" s="6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61" t="s">
        <v>8</v>
      </c>
      <c r="O56" s="51">
        <v>706</v>
      </c>
      <c r="P56" s="52">
        <v>503</v>
      </c>
      <c r="Q56" s="53">
        <v>3</v>
      </c>
      <c r="R56" s="62" t="s">
        <v>24</v>
      </c>
      <c r="S56" s="83">
        <v>226</v>
      </c>
      <c r="T56" s="84"/>
      <c r="U56" s="98"/>
      <c r="V56" s="98"/>
      <c r="W56" s="76"/>
      <c r="X56" s="104"/>
      <c r="Y56" s="104"/>
      <c r="Z56" s="93" t="e">
        <f t="shared" si="0"/>
        <v>#DIV/0!</v>
      </c>
      <c r="AA56" s="93" t="e">
        <f t="shared" si="1"/>
        <v>#DIV/0!</v>
      </c>
      <c r="AB56" s="6" t="s">
        <v>1</v>
      </c>
      <c r="AC56" s="2"/>
      <c r="AD56" s="2"/>
      <c r="AE56" s="2"/>
      <c r="AF56" s="2"/>
    </row>
    <row r="57" spans="1:32" ht="12.75" customHeight="1" hidden="1">
      <c r="A57" s="6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61" t="s">
        <v>7</v>
      </c>
      <c r="O57" s="51">
        <v>706</v>
      </c>
      <c r="P57" s="52">
        <v>503</v>
      </c>
      <c r="Q57" s="53">
        <v>3</v>
      </c>
      <c r="R57" s="62" t="s">
        <v>24</v>
      </c>
      <c r="S57" s="83">
        <v>290</v>
      </c>
      <c r="T57" s="84"/>
      <c r="U57" s="98"/>
      <c r="V57" s="98"/>
      <c r="W57" s="76"/>
      <c r="X57" s="104"/>
      <c r="Y57" s="104"/>
      <c r="Z57" s="93" t="e">
        <f t="shared" si="0"/>
        <v>#DIV/0!</v>
      </c>
      <c r="AA57" s="93" t="e">
        <f t="shared" si="1"/>
        <v>#DIV/0!</v>
      </c>
      <c r="AB57" s="6" t="s">
        <v>1</v>
      </c>
      <c r="AC57" s="2"/>
      <c r="AD57" s="2"/>
      <c r="AE57" s="2"/>
      <c r="AF57" s="2"/>
    </row>
    <row r="58" spans="1:32" ht="12.75" customHeight="1" hidden="1">
      <c r="A58" s="6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61" t="s">
        <v>6</v>
      </c>
      <c r="O58" s="51">
        <v>706</v>
      </c>
      <c r="P58" s="52">
        <v>503</v>
      </c>
      <c r="Q58" s="53">
        <v>3</v>
      </c>
      <c r="R58" s="62" t="s">
        <v>24</v>
      </c>
      <c r="S58" s="83">
        <v>300</v>
      </c>
      <c r="T58" s="84"/>
      <c r="U58" s="98"/>
      <c r="V58" s="98"/>
      <c r="W58" s="76"/>
      <c r="X58" s="104"/>
      <c r="Y58" s="104"/>
      <c r="Z58" s="93" t="e">
        <f t="shared" si="0"/>
        <v>#DIV/0!</v>
      </c>
      <c r="AA58" s="93" t="e">
        <f t="shared" si="1"/>
        <v>#DIV/0!</v>
      </c>
      <c r="AB58" s="6" t="s">
        <v>1</v>
      </c>
      <c r="AC58" s="2"/>
      <c r="AD58" s="2"/>
      <c r="AE58" s="2"/>
      <c r="AF58" s="2"/>
    </row>
    <row r="59" spans="1:32" ht="12.75" customHeight="1" hidden="1">
      <c r="A59" s="6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61" t="s">
        <v>5</v>
      </c>
      <c r="O59" s="51">
        <v>706</v>
      </c>
      <c r="P59" s="52">
        <v>503</v>
      </c>
      <c r="Q59" s="53">
        <v>3</v>
      </c>
      <c r="R59" s="62" t="s">
        <v>24</v>
      </c>
      <c r="S59" s="83">
        <v>310</v>
      </c>
      <c r="T59" s="84"/>
      <c r="U59" s="98"/>
      <c r="V59" s="98"/>
      <c r="W59" s="76"/>
      <c r="X59" s="104"/>
      <c r="Y59" s="104"/>
      <c r="Z59" s="93" t="e">
        <f t="shared" si="0"/>
        <v>#DIV/0!</v>
      </c>
      <c r="AA59" s="93" t="e">
        <f t="shared" si="1"/>
        <v>#DIV/0!</v>
      </c>
      <c r="AB59" s="6" t="s">
        <v>1</v>
      </c>
      <c r="AC59" s="2"/>
      <c r="AD59" s="2"/>
      <c r="AE59" s="2"/>
      <c r="AF59" s="2"/>
    </row>
    <row r="60" spans="1:32" ht="12.75" customHeight="1" hidden="1">
      <c r="A60" s="6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61" t="s">
        <v>4</v>
      </c>
      <c r="O60" s="51">
        <v>706</v>
      </c>
      <c r="P60" s="52">
        <v>503</v>
      </c>
      <c r="Q60" s="53">
        <v>3</v>
      </c>
      <c r="R60" s="62" t="s">
        <v>24</v>
      </c>
      <c r="S60" s="83">
        <v>340</v>
      </c>
      <c r="T60" s="84"/>
      <c r="U60" s="98"/>
      <c r="V60" s="98"/>
      <c r="W60" s="76"/>
      <c r="X60" s="104"/>
      <c r="Y60" s="104"/>
      <c r="Z60" s="93" t="e">
        <f t="shared" si="0"/>
        <v>#DIV/0!</v>
      </c>
      <c r="AA60" s="93" t="e">
        <f t="shared" si="1"/>
        <v>#DIV/0!</v>
      </c>
      <c r="AB60" s="6" t="s">
        <v>1</v>
      </c>
      <c r="AC60" s="2"/>
      <c r="AD60" s="2"/>
      <c r="AE60" s="2"/>
      <c r="AF60" s="2"/>
    </row>
    <row r="61" spans="1:32" ht="12.75" customHeight="1" hidden="1">
      <c r="A61" s="6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63" t="s">
        <v>23</v>
      </c>
      <c r="O61" s="64">
        <v>706</v>
      </c>
      <c r="P61" s="65">
        <v>1000</v>
      </c>
      <c r="Q61" s="53">
        <v>3</v>
      </c>
      <c r="R61" s="66" t="s">
        <v>1</v>
      </c>
      <c r="S61" s="89">
        <v>0</v>
      </c>
      <c r="T61" s="84"/>
      <c r="U61" s="96"/>
      <c r="V61" s="96"/>
      <c r="W61" s="75"/>
      <c r="X61" s="106"/>
      <c r="Y61" s="106"/>
      <c r="Z61" s="93" t="e">
        <f t="shared" si="0"/>
        <v>#DIV/0!</v>
      </c>
      <c r="AA61" s="93" t="e">
        <f t="shared" si="1"/>
        <v>#DIV/0!</v>
      </c>
      <c r="AB61" s="6" t="s">
        <v>1</v>
      </c>
      <c r="AC61" s="2"/>
      <c r="AD61" s="2"/>
      <c r="AE61" s="2"/>
      <c r="AF61" s="2"/>
    </row>
    <row r="62" spans="1:32" ht="12.75" customHeight="1" hidden="1">
      <c r="A62" s="6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61" t="s">
        <v>22</v>
      </c>
      <c r="O62" s="51">
        <v>706</v>
      </c>
      <c r="P62" s="52">
        <v>1003</v>
      </c>
      <c r="Q62" s="53">
        <v>3</v>
      </c>
      <c r="R62" s="62" t="s">
        <v>1</v>
      </c>
      <c r="S62" s="83">
        <v>0</v>
      </c>
      <c r="T62" s="84"/>
      <c r="U62" s="98"/>
      <c r="V62" s="98"/>
      <c r="W62" s="76"/>
      <c r="X62" s="104"/>
      <c r="Y62" s="104"/>
      <c r="Z62" s="93" t="e">
        <f t="shared" si="0"/>
        <v>#DIV/0!</v>
      </c>
      <c r="AA62" s="93" t="e">
        <f t="shared" si="1"/>
        <v>#DIV/0!</v>
      </c>
      <c r="AB62" s="6" t="s">
        <v>1</v>
      </c>
      <c r="AC62" s="2"/>
      <c r="AD62" s="2"/>
      <c r="AE62" s="2"/>
      <c r="AF62" s="2"/>
    </row>
    <row r="63" spans="1:32" ht="48.75" customHeight="1">
      <c r="A63" s="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55" t="s">
        <v>97</v>
      </c>
      <c r="O63" s="51"/>
      <c r="P63" s="52"/>
      <c r="Q63" s="53"/>
      <c r="R63" s="56" t="s">
        <v>119</v>
      </c>
      <c r="S63" s="83"/>
      <c r="T63" s="84"/>
      <c r="U63" s="97">
        <f>U65+U64</f>
        <v>24533.5</v>
      </c>
      <c r="V63" s="98">
        <v>9753.2</v>
      </c>
      <c r="W63" s="76">
        <f>SUM(V63)/U63*100</f>
        <v>39.75462123219272</v>
      </c>
      <c r="X63" s="108">
        <f>X65+X64</f>
        <v>36673.6</v>
      </c>
      <c r="Y63" s="104">
        <v>13515.4</v>
      </c>
      <c r="Z63" s="93">
        <f t="shared" si="0"/>
        <v>36.853213210592905</v>
      </c>
      <c r="AA63" s="93">
        <f t="shared" si="1"/>
        <v>138.57400647992452</v>
      </c>
      <c r="AB63" s="6"/>
      <c r="AC63" s="2"/>
      <c r="AD63" s="2"/>
      <c r="AE63" s="2"/>
      <c r="AF63" s="2"/>
    </row>
    <row r="64" spans="1:32" ht="46.5" customHeight="1">
      <c r="A64" s="6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55" t="s">
        <v>98</v>
      </c>
      <c r="O64" s="51"/>
      <c r="P64" s="52"/>
      <c r="Q64" s="53"/>
      <c r="R64" s="56" t="s">
        <v>170</v>
      </c>
      <c r="S64" s="83"/>
      <c r="T64" s="84"/>
      <c r="U64" s="101">
        <v>23797.5</v>
      </c>
      <c r="V64" s="98">
        <v>9466.5</v>
      </c>
      <c r="W64" s="76">
        <f>SUM(V64)/U64*100</f>
        <v>39.77938859123857</v>
      </c>
      <c r="X64" s="109">
        <v>35573.4</v>
      </c>
      <c r="Y64" s="104">
        <v>13147</v>
      </c>
      <c r="Z64" s="93">
        <f t="shared" si="0"/>
        <v>36.9573895101396</v>
      </c>
      <c r="AA64" s="93">
        <f t="shared" si="1"/>
        <v>138.87920561981727</v>
      </c>
      <c r="AB64" s="6"/>
      <c r="AC64" s="2"/>
      <c r="AD64" s="2"/>
      <c r="AE64" s="2"/>
      <c r="AF64" s="2"/>
    </row>
    <row r="65" spans="1:32" ht="46.5" customHeight="1">
      <c r="A65" s="6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55" t="s">
        <v>99</v>
      </c>
      <c r="O65" s="51"/>
      <c r="P65" s="52"/>
      <c r="Q65" s="53"/>
      <c r="R65" s="95" t="s">
        <v>171</v>
      </c>
      <c r="S65" s="83"/>
      <c r="T65" s="84"/>
      <c r="U65" s="101">
        <v>736</v>
      </c>
      <c r="V65" s="98">
        <v>286.7</v>
      </c>
      <c r="W65" s="76">
        <f>SUM(V65)/U65*100</f>
        <v>38.953804347826086</v>
      </c>
      <c r="X65" s="109">
        <v>1100.2</v>
      </c>
      <c r="Y65" s="104">
        <v>368.4</v>
      </c>
      <c r="Z65" s="93">
        <f t="shared" si="0"/>
        <v>33.48482094164697</v>
      </c>
      <c r="AA65" s="93">
        <f t="shared" si="1"/>
        <v>128.49668643181025</v>
      </c>
      <c r="AB65" s="6"/>
      <c r="AC65" s="2"/>
      <c r="AD65" s="2"/>
      <c r="AE65" s="2"/>
      <c r="AF65" s="2"/>
    </row>
    <row r="66" spans="1:32" ht="79.5" customHeight="1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55" t="s">
        <v>152</v>
      </c>
      <c r="O66" s="51"/>
      <c r="P66" s="52"/>
      <c r="Q66" s="53"/>
      <c r="R66" s="56" t="s">
        <v>172</v>
      </c>
      <c r="S66" s="83"/>
      <c r="T66" s="84"/>
      <c r="U66" s="98">
        <v>20</v>
      </c>
      <c r="V66" s="98"/>
      <c r="W66" s="76">
        <f>SUM(V66)/U66*100</f>
        <v>0</v>
      </c>
      <c r="X66" s="108">
        <v>5</v>
      </c>
      <c r="Y66" s="104">
        <v>0</v>
      </c>
      <c r="Z66" s="93">
        <f t="shared" si="0"/>
        <v>0</v>
      </c>
      <c r="AA66" s="93"/>
      <c r="AB66" s="6"/>
      <c r="AC66" s="2"/>
      <c r="AD66" s="2"/>
      <c r="AE66" s="2"/>
      <c r="AF66" s="2"/>
    </row>
    <row r="67" spans="1:32" ht="65.25" customHeight="1">
      <c r="A67" s="6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63" t="s">
        <v>144</v>
      </c>
      <c r="O67" s="64">
        <v>706</v>
      </c>
      <c r="P67" s="65">
        <v>1003</v>
      </c>
      <c r="Q67" s="68">
        <v>3</v>
      </c>
      <c r="R67" s="54" t="s">
        <v>103</v>
      </c>
      <c r="S67" s="89">
        <v>0</v>
      </c>
      <c r="T67" s="90"/>
      <c r="U67" s="102">
        <f>U78+U81+U82+U83</f>
        <v>18088.4</v>
      </c>
      <c r="V67" s="102">
        <f>V78+V81+V82+V83</f>
        <v>10223</v>
      </c>
      <c r="W67" s="75">
        <f>SUM(V67)/U67*100</f>
        <v>56.51688374870082</v>
      </c>
      <c r="X67" s="110">
        <f>X78+X81+X82+X83</f>
        <v>17243</v>
      </c>
      <c r="Y67" s="110">
        <f>Y78+Y81+Y82+Y83</f>
        <v>10988</v>
      </c>
      <c r="Z67" s="93">
        <f t="shared" si="0"/>
        <v>63.72440990546888</v>
      </c>
      <c r="AA67" s="93">
        <f t="shared" si="1"/>
        <v>107.48312628386971</v>
      </c>
      <c r="AB67" s="6" t="s">
        <v>1</v>
      </c>
      <c r="AC67" s="2"/>
      <c r="AD67" s="2"/>
      <c r="AE67" s="2"/>
      <c r="AF67" s="2"/>
    </row>
    <row r="68" spans="1:32" ht="2.25" customHeight="1" hidden="1">
      <c r="A68" s="6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61" t="s">
        <v>11</v>
      </c>
      <c r="O68" s="51">
        <v>706</v>
      </c>
      <c r="P68" s="52">
        <v>1003</v>
      </c>
      <c r="Q68" s="53">
        <v>3</v>
      </c>
      <c r="R68" s="62" t="s">
        <v>16</v>
      </c>
      <c r="S68" s="83">
        <v>0</v>
      </c>
      <c r="T68" s="84"/>
      <c r="U68" s="98"/>
      <c r="V68" s="98"/>
      <c r="W68" s="76"/>
      <c r="X68" s="109"/>
      <c r="Y68" s="104"/>
      <c r="Z68" s="93" t="e">
        <f t="shared" si="0"/>
        <v>#DIV/0!</v>
      </c>
      <c r="AA68" s="93" t="e">
        <f t="shared" si="1"/>
        <v>#DIV/0!</v>
      </c>
      <c r="AB68" s="6" t="s">
        <v>1</v>
      </c>
      <c r="AC68" s="2"/>
      <c r="AD68" s="2"/>
      <c r="AE68" s="2"/>
      <c r="AF68" s="2"/>
    </row>
    <row r="69" spans="1:32" ht="12.75" customHeight="1" hidden="1">
      <c r="A69" s="6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61" t="s">
        <v>10</v>
      </c>
      <c r="O69" s="51">
        <v>706</v>
      </c>
      <c r="P69" s="52">
        <v>1003</v>
      </c>
      <c r="Q69" s="53">
        <v>3</v>
      </c>
      <c r="R69" s="62" t="s">
        <v>16</v>
      </c>
      <c r="S69" s="83">
        <v>200</v>
      </c>
      <c r="T69" s="84"/>
      <c r="U69" s="98"/>
      <c r="V69" s="98"/>
      <c r="W69" s="76"/>
      <c r="X69" s="109"/>
      <c r="Y69" s="104"/>
      <c r="Z69" s="93" t="e">
        <f t="shared" si="0"/>
        <v>#DIV/0!</v>
      </c>
      <c r="AA69" s="93" t="e">
        <f t="shared" si="1"/>
        <v>#DIV/0!</v>
      </c>
      <c r="AB69" s="6" t="s">
        <v>1</v>
      </c>
      <c r="AC69" s="2"/>
      <c r="AD69" s="2"/>
      <c r="AE69" s="2"/>
      <c r="AF69" s="2"/>
    </row>
    <row r="70" spans="1:32" ht="12.75" customHeight="1" hidden="1">
      <c r="A70" s="6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61" t="s">
        <v>9</v>
      </c>
      <c r="O70" s="51">
        <v>706</v>
      </c>
      <c r="P70" s="52">
        <v>1003</v>
      </c>
      <c r="Q70" s="53">
        <v>3</v>
      </c>
      <c r="R70" s="62" t="s">
        <v>16</v>
      </c>
      <c r="S70" s="83">
        <v>220</v>
      </c>
      <c r="T70" s="84"/>
      <c r="U70" s="98"/>
      <c r="V70" s="98"/>
      <c r="W70" s="76"/>
      <c r="X70" s="109"/>
      <c r="Y70" s="104"/>
      <c r="Z70" s="93" t="e">
        <f t="shared" si="0"/>
        <v>#DIV/0!</v>
      </c>
      <c r="AA70" s="93" t="e">
        <f t="shared" si="1"/>
        <v>#DIV/0!</v>
      </c>
      <c r="AB70" s="6" t="s">
        <v>1</v>
      </c>
      <c r="AC70" s="2"/>
      <c r="AD70" s="2"/>
      <c r="AE70" s="2"/>
      <c r="AF70" s="2"/>
    </row>
    <row r="71" spans="1:32" ht="12.75" customHeight="1" hidden="1">
      <c r="A71" s="6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61" t="s">
        <v>20</v>
      </c>
      <c r="O71" s="51">
        <v>706</v>
      </c>
      <c r="P71" s="52">
        <v>1003</v>
      </c>
      <c r="Q71" s="53">
        <v>3</v>
      </c>
      <c r="R71" s="62" t="s">
        <v>16</v>
      </c>
      <c r="S71" s="83">
        <v>222</v>
      </c>
      <c r="T71" s="84"/>
      <c r="U71" s="98"/>
      <c r="V71" s="98"/>
      <c r="W71" s="76"/>
      <c r="X71" s="109"/>
      <c r="Y71" s="104"/>
      <c r="Z71" s="93" t="e">
        <f t="shared" si="0"/>
        <v>#DIV/0!</v>
      </c>
      <c r="AA71" s="93" t="e">
        <f t="shared" si="1"/>
        <v>#DIV/0!</v>
      </c>
      <c r="AB71" s="6" t="s">
        <v>1</v>
      </c>
      <c r="AC71" s="2"/>
      <c r="AD71" s="2"/>
      <c r="AE71" s="2"/>
      <c r="AF71" s="2"/>
    </row>
    <row r="72" spans="1:32" ht="22.5" customHeight="1" hidden="1">
      <c r="A72" s="6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61" t="s">
        <v>19</v>
      </c>
      <c r="O72" s="51">
        <v>706</v>
      </c>
      <c r="P72" s="52">
        <v>1003</v>
      </c>
      <c r="Q72" s="53">
        <v>3</v>
      </c>
      <c r="R72" s="62" t="s">
        <v>16</v>
      </c>
      <c r="S72" s="83">
        <v>0</v>
      </c>
      <c r="T72" s="84"/>
      <c r="U72" s="98"/>
      <c r="V72" s="98"/>
      <c r="W72" s="76"/>
      <c r="X72" s="109"/>
      <c r="Y72" s="104"/>
      <c r="Z72" s="93" t="e">
        <f t="shared" si="0"/>
        <v>#DIV/0!</v>
      </c>
      <c r="AA72" s="93" t="e">
        <f t="shared" si="1"/>
        <v>#DIV/0!</v>
      </c>
      <c r="AB72" s="6" t="s">
        <v>1</v>
      </c>
      <c r="AC72" s="2"/>
      <c r="AD72" s="2"/>
      <c r="AE72" s="2"/>
      <c r="AF72" s="2"/>
    </row>
    <row r="73" spans="1:32" ht="12.75" customHeight="1" hidden="1">
      <c r="A73" s="6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61" t="s">
        <v>10</v>
      </c>
      <c r="O73" s="51">
        <v>706</v>
      </c>
      <c r="P73" s="52">
        <v>1003</v>
      </c>
      <c r="Q73" s="53">
        <v>3</v>
      </c>
      <c r="R73" s="62" t="s">
        <v>16</v>
      </c>
      <c r="S73" s="83">
        <v>200</v>
      </c>
      <c r="T73" s="84"/>
      <c r="U73" s="98"/>
      <c r="V73" s="98"/>
      <c r="W73" s="76"/>
      <c r="X73" s="109"/>
      <c r="Y73" s="104"/>
      <c r="Z73" s="93" t="e">
        <f t="shared" si="0"/>
        <v>#DIV/0!</v>
      </c>
      <c r="AA73" s="93" t="e">
        <f t="shared" si="1"/>
        <v>#DIV/0!</v>
      </c>
      <c r="AB73" s="6" t="s">
        <v>1</v>
      </c>
      <c r="AC73" s="2"/>
      <c r="AD73" s="2"/>
      <c r="AE73" s="2"/>
      <c r="AF73" s="2"/>
    </row>
    <row r="74" spans="1:32" ht="12.75" customHeight="1" hidden="1">
      <c r="A74" s="6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61" t="s">
        <v>18</v>
      </c>
      <c r="O74" s="51">
        <v>706</v>
      </c>
      <c r="P74" s="52">
        <v>1003</v>
      </c>
      <c r="Q74" s="53">
        <v>3</v>
      </c>
      <c r="R74" s="62" t="s">
        <v>16</v>
      </c>
      <c r="S74" s="83">
        <v>260</v>
      </c>
      <c r="T74" s="84"/>
      <c r="U74" s="98"/>
      <c r="V74" s="98"/>
      <c r="W74" s="76"/>
      <c r="X74" s="109"/>
      <c r="Y74" s="104"/>
      <c r="Z74" s="93" t="e">
        <f t="shared" si="0"/>
        <v>#DIV/0!</v>
      </c>
      <c r="AA74" s="93" t="e">
        <f t="shared" si="1"/>
        <v>#DIV/0!</v>
      </c>
      <c r="AB74" s="6" t="s">
        <v>1</v>
      </c>
      <c r="AC74" s="2"/>
      <c r="AD74" s="2"/>
      <c r="AE74" s="2"/>
      <c r="AF74" s="2"/>
    </row>
    <row r="75" spans="1:32" ht="12.75" customHeight="1" hidden="1">
      <c r="A75" s="6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61" t="s">
        <v>17</v>
      </c>
      <c r="O75" s="51">
        <v>706</v>
      </c>
      <c r="P75" s="52">
        <v>1003</v>
      </c>
      <c r="Q75" s="53">
        <v>3</v>
      </c>
      <c r="R75" s="62" t="s">
        <v>16</v>
      </c>
      <c r="S75" s="83">
        <v>262</v>
      </c>
      <c r="T75" s="84"/>
      <c r="U75" s="98"/>
      <c r="V75" s="98"/>
      <c r="W75" s="76"/>
      <c r="X75" s="109"/>
      <c r="Y75" s="104"/>
      <c r="Z75" s="93" t="e">
        <f t="shared" si="0"/>
        <v>#DIV/0!</v>
      </c>
      <c r="AA75" s="93" t="e">
        <f t="shared" si="1"/>
        <v>#DIV/0!</v>
      </c>
      <c r="AB75" s="6" t="s">
        <v>1</v>
      </c>
      <c r="AC75" s="2"/>
      <c r="AD75" s="2"/>
      <c r="AE75" s="2"/>
      <c r="AF75" s="2"/>
    </row>
    <row r="76" spans="1:32" ht="12.75" customHeight="1" hidden="1">
      <c r="A76" s="6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63" t="s">
        <v>15</v>
      </c>
      <c r="O76" s="64">
        <v>706</v>
      </c>
      <c r="P76" s="65">
        <v>1100</v>
      </c>
      <c r="Q76" s="53">
        <v>1</v>
      </c>
      <c r="R76" s="66" t="s">
        <v>1</v>
      </c>
      <c r="S76" s="89">
        <v>0</v>
      </c>
      <c r="T76" s="84"/>
      <c r="U76" s="96"/>
      <c r="V76" s="96"/>
      <c r="W76" s="75"/>
      <c r="X76" s="109"/>
      <c r="Y76" s="106"/>
      <c r="Z76" s="93" t="e">
        <f t="shared" si="0"/>
        <v>#DIV/0!</v>
      </c>
      <c r="AA76" s="93" t="e">
        <f t="shared" si="1"/>
        <v>#DIV/0!</v>
      </c>
      <c r="AB76" s="6" t="s">
        <v>1</v>
      </c>
      <c r="AC76" s="2"/>
      <c r="AD76" s="2"/>
      <c r="AE76" s="2"/>
      <c r="AF76" s="2"/>
    </row>
    <row r="77" spans="1:32" ht="12.75" customHeight="1" hidden="1">
      <c r="A77" s="6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61" t="s">
        <v>14</v>
      </c>
      <c r="O77" s="51">
        <v>706</v>
      </c>
      <c r="P77" s="52">
        <v>1101</v>
      </c>
      <c r="Q77" s="53">
        <v>1</v>
      </c>
      <c r="R77" s="62" t="s">
        <v>1</v>
      </c>
      <c r="S77" s="83">
        <v>0</v>
      </c>
      <c r="T77" s="84"/>
      <c r="U77" s="98"/>
      <c r="V77" s="98"/>
      <c r="W77" s="76"/>
      <c r="X77" s="109"/>
      <c r="Y77" s="104"/>
      <c r="Z77" s="93" t="e">
        <f t="shared" si="0"/>
        <v>#DIV/0!</v>
      </c>
      <c r="AA77" s="93" t="e">
        <f t="shared" si="1"/>
        <v>#DIV/0!</v>
      </c>
      <c r="AB77" s="6" t="s">
        <v>1</v>
      </c>
      <c r="AC77" s="2"/>
      <c r="AD77" s="2"/>
      <c r="AE77" s="2"/>
      <c r="AF77" s="2"/>
    </row>
    <row r="78" spans="1:32" ht="30" customHeight="1">
      <c r="A78" s="6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61" t="s">
        <v>117</v>
      </c>
      <c r="O78" s="51">
        <v>706</v>
      </c>
      <c r="P78" s="52">
        <v>1101</v>
      </c>
      <c r="Q78" s="53">
        <v>1</v>
      </c>
      <c r="R78" s="56" t="s">
        <v>116</v>
      </c>
      <c r="S78" s="83">
        <v>0</v>
      </c>
      <c r="T78" s="84"/>
      <c r="U78" s="97">
        <v>70</v>
      </c>
      <c r="V78" s="98"/>
      <c r="W78" s="76">
        <f>SUM(V78)/U78*100</f>
        <v>0</v>
      </c>
      <c r="X78" s="109">
        <v>20</v>
      </c>
      <c r="Y78" s="104">
        <v>0</v>
      </c>
      <c r="Z78" s="93">
        <f t="shared" si="0"/>
        <v>0</v>
      </c>
      <c r="AA78" s="93"/>
      <c r="AB78" s="6" t="s">
        <v>1</v>
      </c>
      <c r="AC78" s="2"/>
      <c r="AD78" s="2"/>
      <c r="AE78" s="2"/>
      <c r="AF78" s="2"/>
    </row>
    <row r="79" spans="1:32" ht="12.75" customHeight="1" hidden="1">
      <c r="A79" s="6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61" t="s">
        <v>10</v>
      </c>
      <c r="O79" s="51">
        <v>706</v>
      </c>
      <c r="P79" s="52">
        <v>1101</v>
      </c>
      <c r="Q79" s="53">
        <v>1</v>
      </c>
      <c r="R79" s="62" t="s">
        <v>13</v>
      </c>
      <c r="S79" s="83">
        <v>200</v>
      </c>
      <c r="T79" s="84"/>
      <c r="U79" s="98"/>
      <c r="V79" s="98"/>
      <c r="W79" s="76" t="e">
        <f>SUM(V79)/U79*100</f>
        <v>#DIV/0!</v>
      </c>
      <c r="X79" s="109"/>
      <c r="Y79" s="104"/>
      <c r="Z79" s="93" t="e">
        <f t="shared" si="0"/>
        <v>#DIV/0!</v>
      </c>
      <c r="AA79" s="93" t="e">
        <f t="shared" si="1"/>
        <v>#DIV/0!</v>
      </c>
      <c r="AB79" s="6" t="s">
        <v>1</v>
      </c>
      <c r="AC79" s="2"/>
      <c r="AD79" s="2"/>
      <c r="AE79" s="2"/>
      <c r="AF79" s="2"/>
    </row>
    <row r="80" spans="1:32" ht="12.75" customHeight="1" hidden="1">
      <c r="A80" s="6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61" t="s">
        <v>7</v>
      </c>
      <c r="O80" s="51">
        <v>706</v>
      </c>
      <c r="P80" s="52">
        <v>1101</v>
      </c>
      <c r="Q80" s="53">
        <v>1</v>
      </c>
      <c r="R80" s="62" t="s">
        <v>13</v>
      </c>
      <c r="S80" s="83">
        <v>290</v>
      </c>
      <c r="T80" s="84"/>
      <c r="U80" s="98"/>
      <c r="V80" s="98"/>
      <c r="W80" s="76" t="e">
        <f>SUM(V80)/U80*100</f>
        <v>#DIV/0!</v>
      </c>
      <c r="X80" s="109"/>
      <c r="Y80" s="104"/>
      <c r="Z80" s="93" t="e">
        <f t="shared" si="0"/>
        <v>#DIV/0!</v>
      </c>
      <c r="AA80" s="93" t="e">
        <f t="shared" si="1"/>
        <v>#DIV/0!</v>
      </c>
      <c r="AB80" s="6" t="s">
        <v>1</v>
      </c>
      <c r="AC80" s="2"/>
      <c r="AD80" s="2"/>
      <c r="AE80" s="2"/>
      <c r="AF80" s="2"/>
    </row>
    <row r="81" spans="1:32" ht="29.25" customHeight="1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1" t="s">
        <v>12</v>
      </c>
      <c r="O81" s="51">
        <v>706</v>
      </c>
      <c r="P81" s="52">
        <v>1101</v>
      </c>
      <c r="Q81" s="53">
        <v>1</v>
      </c>
      <c r="R81" s="56" t="s">
        <v>115</v>
      </c>
      <c r="S81" s="83">
        <v>0</v>
      </c>
      <c r="T81" s="84"/>
      <c r="U81" s="97">
        <v>17830.4</v>
      </c>
      <c r="V81" s="98">
        <v>10055</v>
      </c>
      <c r="W81" s="76">
        <f>SUM(V81)/U81*100</f>
        <v>56.39245333811916</v>
      </c>
      <c r="X81" s="109">
        <v>17208</v>
      </c>
      <c r="Y81" s="104">
        <v>10988</v>
      </c>
      <c r="Z81" s="93">
        <f t="shared" si="0"/>
        <v>63.854021385402135</v>
      </c>
      <c r="AA81" s="93">
        <f t="shared" si="1"/>
        <v>109.27896568871209</v>
      </c>
      <c r="AB81" s="6"/>
      <c r="AC81" s="2"/>
      <c r="AD81" s="2"/>
      <c r="AE81" s="2"/>
      <c r="AF81" s="2"/>
    </row>
    <row r="82" spans="1:32" ht="32.25" customHeight="1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1" t="s">
        <v>79</v>
      </c>
      <c r="O82" s="51">
        <v>706</v>
      </c>
      <c r="P82" s="52">
        <v>1101</v>
      </c>
      <c r="Q82" s="53">
        <v>1</v>
      </c>
      <c r="R82" s="56" t="s">
        <v>78</v>
      </c>
      <c r="S82" s="83">
        <v>0</v>
      </c>
      <c r="T82" s="84"/>
      <c r="U82" s="99">
        <v>188</v>
      </c>
      <c r="V82" s="98">
        <v>168</v>
      </c>
      <c r="W82" s="76">
        <f>SUM(V82)/U82*100</f>
        <v>89.36170212765957</v>
      </c>
      <c r="X82" s="109">
        <v>15</v>
      </c>
      <c r="Y82" s="104">
        <v>0</v>
      </c>
      <c r="Z82" s="93">
        <f t="shared" si="0"/>
        <v>0</v>
      </c>
      <c r="AA82" s="93">
        <f t="shared" si="1"/>
        <v>0</v>
      </c>
      <c r="AB82" s="6"/>
      <c r="AC82" s="2"/>
      <c r="AD82" s="2"/>
      <c r="AE82" s="2"/>
      <c r="AF82" s="2"/>
    </row>
    <row r="83" spans="1:32" ht="30" customHeight="1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1" t="s">
        <v>154</v>
      </c>
      <c r="O83" s="51">
        <v>706</v>
      </c>
      <c r="P83" s="52">
        <v>1101</v>
      </c>
      <c r="Q83" s="53">
        <v>1</v>
      </c>
      <c r="R83" s="56" t="s">
        <v>153</v>
      </c>
      <c r="S83" s="83">
        <v>0</v>
      </c>
      <c r="T83" s="84"/>
      <c r="U83" s="98"/>
      <c r="V83" s="98"/>
      <c r="W83" s="76"/>
      <c r="X83" s="104"/>
      <c r="Y83" s="104">
        <v>0</v>
      </c>
      <c r="Z83" s="93"/>
      <c r="AA83" s="93"/>
      <c r="AB83" s="6"/>
      <c r="AC83" s="2"/>
      <c r="AD83" s="2"/>
      <c r="AE83" s="2"/>
      <c r="AF83" s="2"/>
    </row>
    <row r="84" spans="1:32" ht="48" customHeight="1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77" t="s">
        <v>157</v>
      </c>
      <c r="O84" s="51"/>
      <c r="P84" s="52"/>
      <c r="Q84" s="53"/>
      <c r="R84" s="54" t="s">
        <v>156</v>
      </c>
      <c r="S84" s="83"/>
      <c r="T84" s="84"/>
      <c r="U84" s="96">
        <v>20</v>
      </c>
      <c r="V84" s="98"/>
      <c r="W84" s="76"/>
      <c r="X84" s="106">
        <f>X85</f>
        <v>15</v>
      </c>
      <c r="Y84" s="104">
        <v>0</v>
      </c>
      <c r="Z84" s="93"/>
      <c r="AA84" s="93"/>
      <c r="AB84" s="6"/>
      <c r="AC84" s="2"/>
      <c r="AD84" s="2"/>
      <c r="AE84" s="2"/>
      <c r="AF84" s="2"/>
    </row>
    <row r="85" spans="1:32" ht="30" customHeight="1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55" t="s">
        <v>159</v>
      </c>
      <c r="O85" s="51"/>
      <c r="P85" s="52"/>
      <c r="Q85" s="53"/>
      <c r="R85" s="122" t="s">
        <v>158</v>
      </c>
      <c r="S85" s="123"/>
      <c r="T85" s="124"/>
      <c r="U85" s="125">
        <v>20</v>
      </c>
      <c r="V85" s="125"/>
      <c r="W85" s="126"/>
      <c r="X85" s="127">
        <v>15</v>
      </c>
      <c r="Y85" s="127">
        <v>0</v>
      </c>
      <c r="Z85" s="93"/>
      <c r="AA85" s="93"/>
      <c r="AB85" s="6"/>
      <c r="AC85" s="2"/>
      <c r="AD85" s="2"/>
      <c r="AE85" s="2"/>
      <c r="AF85" s="2"/>
    </row>
    <row r="86" spans="1:32" ht="46.5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50" t="s">
        <v>138</v>
      </c>
      <c r="O86" s="51"/>
      <c r="P86" s="52"/>
      <c r="Q86" s="121"/>
      <c r="R86" s="54" t="s">
        <v>60</v>
      </c>
      <c r="S86" s="83"/>
      <c r="T86" s="84"/>
      <c r="U86" s="133">
        <f>U87+U88+U89</f>
        <v>2810.2</v>
      </c>
      <c r="V86" s="133">
        <f>V87+V88+V89</f>
        <v>1539.6</v>
      </c>
      <c r="W86" s="76">
        <f>SUM(V86)/U86*100</f>
        <v>54.78613621806277</v>
      </c>
      <c r="X86" s="134">
        <f>X87+X88+X89</f>
        <v>1757.4</v>
      </c>
      <c r="Y86" s="134">
        <v>787.7</v>
      </c>
      <c r="Z86" s="75">
        <f aca="true" t="shared" si="3" ref="Z86:Z152">Y86/X86*100</f>
        <v>44.82189598270172</v>
      </c>
      <c r="AA86" s="75">
        <f aca="true" t="shared" si="4" ref="AA86:AA149">Y86/V86*100</f>
        <v>51.162639646661475</v>
      </c>
      <c r="AB86" s="6"/>
      <c r="AC86" s="2"/>
      <c r="AD86" s="2"/>
      <c r="AE86" s="2"/>
      <c r="AF86" s="2"/>
    </row>
    <row r="87" spans="1:32" ht="31.5" customHeight="1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55" t="s">
        <v>61</v>
      </c>
      <c r="O87" s="51"/>
      <c r="P87" s="52"/>
      <c r="Q87" s="121"/>
      <c r="R87" s="56" t="s">
        <v>64</v>
      </c>
      <c r="S87" s="83"/>
      <c r="T87" s="84"/>
      <c r="U87" s="97">
        <v>920</v>
      </c>
      <c r="V87" s="116">
        <v>193.3</v>
      </c>
      <c r="W87" s="76">
        <f aca="true" t="shared" si="5" ref="W87:W99">SUM(V87)/U87*100</f>
        <v>21.010869565217394</v>
      </c>
      <c r="X87" s="108">
        <v>495</v>
      </c>
      <c r="Y87" s="117">
        <v>354.3</v>
      </c>
      <c r="Z87" s="75">
        <f t="shared" si="3"/>
        <v>71.57575757575758</v>
      </c>
      <c r="AA87" s="75">
        <f t="shared" si="4"/>
        <v>183.29022245214693</v>
      </c>
      <c r="AB87" s="6"/>
      <c r="AC87" s="2"/>
      <c r="AD87" s="2"/>
      <c r="AE87" s="2"/>
      <c r="AF87" s="2"/>
    </row>
    <row r="88" spans="1:32" ht="30.75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55" t="s">
        <v>62</v>
      </c>
      <c r="O88" s="136"/>
      <c r="P88" s="52"/>
      <c r="Q88" s="121"/>
      <c r="R88" s="56" t="s">
        <v>63</v>
      </c>
      <c r="S88" s="83"/>
      <c r="T88" s="84"/>
      <c r="U88" s="97">
        <v>1130.1</v>
      </c>
      <c r="V88" s="116">
        <v>732.4</v>
      </c>
      <c r="W88" s="76">
        <f t="shared" si="5"/>
        <v>64.8084240332714</v>
      </c>
      <c r="X88" s="108">
        <v>450</v>
      </c>
      <c r="Y88" s="117">
        <v>433.4</v>
      </c>
      <c r="Z88" s="75">
        <f t="shared" si="3"/>
        <v>96.3111111111111</v>
      </c>
      <c r="AA88" s="75">
        <f t="shared" si="4"/>
        <v>59.175314036045876</v>
      </c>
      <c r="AB88" s="6"/>
      <c r="AC88" s="2"/>
      <c r="AD88" s="2">
        <v>108</v>
      </c>
      <c r="AE88" s="2"/>
      <c r="AF88" s="2"/>
    </row>
    <row r="89" spans="1:32" ht="69" customHeight="1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37" t="s">
        <v>106</v>
      </c>
      <c r="O89" s="136"/>
      <c r="P89" s="52"/>
      <c r="Q89" s="121"/>
      <c r="R89" s="139" t="s">
        <v>107</v>
      </c>
      <c r="S89" s="83"/>
      <c r="T89" s="84"/>
      <c r="U89" s="97">
        <v>760.1</v>
      </c>
      <c r="V89" s="116">
        <v>613.9</v>
      </c>
      <c r="W89" s="76">
        <f t="shared" si="5"/>
        <v>80.76568872516773</v>
      </c>
      <c r="X89" s="108">
        <v>812.4</v>
      </c>
      <c r="Y89" s="135">
        <v>376.5</v>
      </c>
      <c r="Z89" s="75">
        <f t="shared" si="3"/>
        <v>46.344165435745936</v>
      </c>
      <c r="AA89" s="75"/>
      <c r="AB89" s="6"/>
      <c r="AC89" s="2"/>
      <c r="AD89" s="2"/>
      <c r="AE89" s="2"/>
      <c r="AF89" s="2"/>
    </row>
    <row r="90" spans="1:32" ht="62.25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50" t="s">
        <v>139</v>
      </c>
      <c r="O90" s="136"/>
      <c r="P90" s="52"/>
      <c r="Q90" s="121"/>
      <c r="R90" s="54" t="s">
        <v>105</v>
      </c>
      <c r="S90" s="83"/>
      <c r="T90" s="84"/>
      <c r="U90" s="100">
        <f>U91+U92+U93</f>
        <v>3203.8</v>
      </c>
      <c r="V90" s="100">
        <f>V91+V92+V93</f>
        <v>1088.9</v>
      </c>
      <c r="W90" s="75">
        <f t="shared" si="5"/>
        <v>33.98776452962108</v>
      </c>
      <c r="X90" s="107">
        <f>X91+X92+X93</f>
        <v>2715.3</v>
      </c>
      <c r="Y90" s="107">
        <f>Y91+Y92+Y93</f>
        <v>1110.7</v>
      </c>
      <c r="Z90" s="75">
        <f t="shared" si="3"/>
        <v>40.90524067322211</v>
      </c>
      <c r="AA90" s="75">
        <f t="shared" si="4"/>
        <v>102.00202038754706</v>
      </c>
      <c r="AB90" s="6"/>
      <c r="AC90" s="2"/>
      <c r="AD90" s="2"/>
      <c r="AE90" s="2"/>
      <c r="AF90" s="2"/>
    </row>
    <row r="91" spans="1:32" ht="46.5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55" t="s">
        <v>84</v>
      </c>
      <c r="O91" s="51"/>
      <c r="P91" s="52"/>
      <c r="Q91" s="121"/>
      <c r="R91" s="56" t="s">
        <v>182</v>
      </c>
      <c r="S91" s="83"/>
      <c r="T91" s="84"/>
      <c r="U91" s="97">
        <v>960</v>
      </c>
      <c r="V91" s="116">
        <v>128.9</v>
      </c>
      <c r="W91" s="76">
        <f t="shared" si="5"/>
        <v>13.427083333333334</v>
      </c>
      <c r="X91" s="108">
        <v>390</v>
      </c>
      <c r="Y91" s="117">
        <v>80.9</v>
      </c>
      <c r="Z91" s="75">
        <f t="shared" si="3"/>
        <v>20.743589743589745</v>
      </c>
      <c r="AA91" s="75">
        <f t="shared" si="4"/>
        <v>62.76183087664856</v>
      </c>
      <c r="AB91" s="6"/>
      <c r="AC91" s="2"/>
      <c r="AD91" s="2"/>
      <c r="AE91" s="2"/>
      <c r="AF91" s="2"/>
    </row>
    <row r="92" spans="1:32" ht="30.75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55" t="s">
        <v>65</v>
      </c>
      <c r="O92" s="51"/>
      <c r="P92" s="52"/>
      <c r="Q92" s="121"/>
      <c r="R92" s="56" t="s">
        <v>183</v>
      </c>
      <c r="S92" s="83"/>
      <c r="T92" s="84"/>
      <c r="U92" s="98">
        <v>27.3</v>
      </c>
      <c r="V92" s="116">
        <v>4.8</v>
      </c>
      <c r="W92" s="76">
        <f t="shared" si="5"/>
        <v>17.58241758241758</v>
      </c>
      <c r="X92" s="104">
        <v>68</v>
      </c>
      <c r="Y92" s="117">
        <v>51.2</v>
      </c>
      <c r="Z92" s="75">
        <f t="shared" si="3"/>
        <v>75.29411764705883</v>
      </c>
      <c r="AA92" s="75">
        <f t="shared" si="4"/>
        <v>1066.6666666666667</v>
      </c>
      <c r="AB92" s="6"/>
      <c r="AC92" s="2"/>
      <c r="AD92" s="2"/>
      <c r="AE92" s="2"/>
      <c r="AF92" s="2"/>
    </row>
    <row r="93" spans="1:32" ht="30.75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55" t="s">
        <v>86</v>
      </c>
      <c r="O93" s="51"/>
      <c r="P93" s="52"/>
      <c r="Q93" s="121"/>
      <c r="R93" s="56" t="s">
        <v>85</v>
      </c>
      <c r="S93" s="83"/>
      <c r="T93" s="84"/>
      <c r="U93" s="97">
        <v>2216.5</v>
      </c>
      <c r="V93" s="116">
        <v>955.2</v>
      </c>
      <c r="W93" s="76">
        <f t="shared" si="5"/>
        <v>43.09496954658245</v>
      </c>
      <c r="X93" s="108">
        <v>2257.3</v>
      </c>
      <c r="Y93" s="117">
        <v>978.6</v>
      </c>
      <c r="Z93" s="75">
        <f t="shared" si="3"/>
        <v>43.352677978115445</v>
      </c>
      <c r="AA93" s="75">
        <f t="shared" si="4"/>
        <v>102.4497487437186</v>
      </c>
      <c r="AB93" s="6"/>
      <c r="AC93" s="2"/>
      <c r="AD93" s="2"/>
      <c r="AE93" s="2"/>
      <c r="AF93" s="2"/>
    </row>
    <row r="94" spans="1:32" ht="48.75" customHeight="1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50" t="s">
        <v>140</v>
      </c>
      <c r="O94" s="58"/>
      <c r="P94" s="59"/>
      <c r="Q94" s="138"/>
      <c r="R94" s="54" t="s">
        <v>68</v>
      </c>
      <c r="S94" s="86"/>
      <c r="T94" s="87"/>
      <c r="U94" s="100">
        <f>U95+U98</f>
        <v>46473.1</v>
      </c>
      <c r="V94" s="100">
        <f>V95+V98</f>
        <v>9860.7</v>
      </c>
      <c r="W94" s="75">
        <f t="shared" si="5"/>
        <v>21.218080997394193</v>
      </c>
      <c r="X94" s="107">
        <f>X95+X98</f>
        <v>29084.2</v>
      </c>
      <c r="Y94" s="107">
        <f>Y95+Y98</f>
        <v>6300</v>
      </c>
      <c r="Z94" s="75">
        <f t="shared" si="3"/>
        <v>21.661245624772214</v>
      </c>
      <c r="AA94" s="75">
        <f t="shared" si="4"/>
        <v>63.889987526240525</v>
      </c>
      <c r="AB94" s="6"/>
      <c r="AC94" s="2"/>
      <c r="AD94" s="2"/>
      <c r="AE94" s="2"/>
      <c r="AF94" s="2"/>
    </row>
    <row r="95" spans="1:32" ht="78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1" t="s">
        <v>83</v>
      </c>
      <c r="O95" s="58"/>
      <c r="P95" s="59"/>
      <c r="Q95" s="138"/>
      <c r="R95" s="73" t="s">
        <v>174</v>
      </c>
      <c r="S95" s="86"/>
      <c r="T95" s="87"/>
      <c r="U95" s="97">
        <f>U96+U97</f>
        <v>46423.1</v>
      </c>
      <c r="V95" s="116">
        <v>9860.7</v>
      </c>
      <c r="W95" s="76">
        <f t="shared" si="5"/>
        <v>21.24093393159871</v>
      </c>
      <c r="X95" s="108">
        <f>X96+X97</f>
        <v>27484.2</v>
      </c>
      <c r="Y95" s="117">
        <v>6300</v>
      </c>
      <c r="Z95" s="75">
        <f t="shared" si="3"/>
        <v>22.92226078983561</v>
      </c>
      <c r="AA95" s="75">
        <f t="shared" si="4"/>
        <v>63.889987526240525</v>
      </c>
      <c r="AB95" s="6"/>
      <c r="AC95" s="2"/>
      <c r="AD95" s="2"/>
      <c r="AE95" s="2"/>
      <c r="AF95" s="2"/>
    </row>
    <row r="96" spans="1:32" ht="83.25" customHeight="1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1" t="s">
        <v>94</v>
      </c>
      <c r="O96" s="58"/>
      <c r="P96" s="59"/>
      <c r="Q96" s="138"/>
      <c r="R96" s="56" t="s">
        <v>160</v>
      </c>
      <c r="S96" s="86"/>
      <c r="T96" s="87"/>
      <c r="U96" s="97">
        <v>25523.1</v>
      </c>
      <c r="V96" s="116">
        <v>7860.7</v>
      </c>
      <c r="W96" s="76">
        <f t="shared" si="5"/>
        <v>30.79837480556829</v>
      </c>
      <c r="X96" s="108">
        <v>27484.2</v>
      </c>
      <c r="Y96" s="117">
        <v>6300</v>
      </c>
      <c r="Z96" s="75">
        <f t="shared" si="3"/>
        <v>22.92226078983561</v>
      </c>
      <c r="AA96" s="75">
        <f t="shared" si="4"/>
        <v>80.14553411273805</v>
      </c>
      <c r="AB96" s="6"/>
      <c r="AC96" s="2"/>
      <c r="AD96" s="2"/>
      <c r="AE96" s="2"/>
      <c r="AF96" s="2"/>
    </row>
    <row r="97" spans="1:32" ht="99" customHeight="1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55" t="s">
        <v>163</v>
      </c>
      <c r="O97" s="58"/>
      <c r="P97" s="59"/>
      <c r="Q97" s="138"/>
      <c r="R97" s="139" t="s">
        <v>173</v>
      </c>
      <c r="S97" s="86"/>
      <c r="T97" s="87"/>
      <c r="U97" s="97">
        <v>20900</v>
      </c>
      <c r="V97" s="116">
        <v>2000</v>
      </c>
      <c r="W97" s="76">
        <f t="shared" si="5"/>
        <v>9.569377990430622</v>
      </c>
      <c r="X97" s="108"/>
      <c r="Y97" s="117">
        <v>0</v>
      </c>
      <c r="Z97" s="75"/>
      <c r="AA97" s="75">
        <f t="shared" si="4"/>
        <v>0</v>
      </c>
      <c r="AB97" s="6"/>
      <c r="AC97" s="2"/>
      <c r="AD97" s="2"/>
      <c r="AE97" s="2"/>
      <c r="AF97" s="2"/>
    </row>
    <row r="98" spans="1:32" ht="39.75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78" t="s">
        <v>161</v>
      </c>
      <c r="O98" s="51"/>
      <c r="P98" s="52"/>
      <c r="Q98" s="53"/>
      <c r="R98" s="56" t="s">
        <v>162</v>
      </c>
      <c r="S98" s="83"/>
      <c r="T98" s="84"/>
      <c r="U98" s="98">
        <v>50</v>
      </c>
      <c r="V98" s="98"/>
      <c r="W98" s="76">
        <f t="shared" si="5"/>
        <v>0</v>
      </c>
      <c r="X98" s="104">
        <v>1600</v>
      </c>
      <c r="Y98" s="104">
        <v>0</v>
      </c>
      <c r="Z98" s="75"/>
      <c r="AA98" s="75"/>
      <c r="AB98" s="6"/>
      <c r="AC98" s="2"/>
      <c r="AD98" s="2"/>
      <c r="AE98" s="2"/>
      <c r="AF98" s="2"/>
    </row>
    <row r="99" spans="1:32" s="152" customFormat="1" ht="85.5" customHeight="1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47" t="s">
        <v>148</v>
      </c>
      <c r="O99" s="51"/>
      <c r="P99" s="52"/>
      <c r="Q99" s="53"/>
      <c r="R99" s="148" t="s">
        <v>67</v>
      </c>
      <c r="S99" s="83"/>
      <c r="T99" s="84"/>
      <c r="U99" s="149">
        <f>U100+U101</f>
        <v>22.7</v>
      </c>
      <c r="V99" s="149">
        <v>2</v>
      </c>
      <c r="W99" s="75">
        <f t="shared" si="5"/>
        <v>8.81057268722467</v>
      </c>
      <c r="X99" s="150">
        <f>X100+X101</f>
        <v>15</v>
      </c>
      <c r="Y99" s="150">
        <f>Y100+Y101</f>
        <v>0</v>
      </c>
      <c r="Z99" s="75">
        <f t="shared" si="3"/>
        <v>0</v>
      </c>
      <c r="AA99" s="75">
        <f t="shared" si="4"/>
        <v>0</v>
      </c>
      <c r="AB99" s="6"/>
      <c r="AC99" s="151"/>
      <c r="AD99" s="151"/>
      <c r="AE99" s="151"/>
      <c r="AF99" s="151"/>
    </row>
    <row r="100" spans="1:32" s="152" customFormat="1" ht="69" customHeight="1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3" t="s">
        <v>82</v>
      </c>
      <c r="O100" s="51"/>
      <c r="P100" s="52"/>
      <c r="Q100" s="53"/>
      <c r="R100" s="154" t="s">
        <v>81</v>
      </c>
      <c r="S100" s="83"/>
      <c r="T100" s="84"/>
      <c r="U100" s="155"/>
      <c r="V100" s="156"/>
      <c r="W100" s="76"/>
      <c r="X100" s="157">
        <v>10</v>
      </c>
      <c r="Y100" s="158"/>
      <c r="Z100" s="75">
        <f t="shared" si="3"/>
        <v>0</v>
      </c>
      <c r="AA100" s="75" t="e">
        <f t="shared" si="4"/>
        <v>#DIV/0!</v>
      </c>
      <c r="AB100" s="6"/>
      <c r="AC100" s="151"/>
      <c r="AD100" s="151"/>
      <c r="AE100" s="151"/>
      <c r="AF100" s="151"/>
    </row>
    <row r="101" spans="1:32" s="152" customFormat="1" ht="63.75" customHeight="1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53" t="s">
        <v>82</v>
      </c>
      <c r="O101" s="51"/>
      <c r="P101" s="52"/>
      <c r="Q101" s="53"/>
      <c r="R101" s="154" t="s">
        <v>66</v>
      </c>
      <c r="S101" s="83"/>
      <c r="T101" s="84"/>
      <c r="U101" s="155">
        <v>22.7</v>
      </c>
      <c r="V101" s="159">
        <v>2</v>
      </c>
      <c r="W101" s="76">
        <f>SUM(V101)/U101*100</f>
        <v>8.81057268722467</v>
      </c>
      <c r="X101" s="157">
        <v>5</v>
      </c>
      <c r="Y101" s="160"/>
      <c r="Z101" s="75">
        <f t="shared" si="3"/>
        <v>0</v>
      </c>
      <c r="AA101" s="75">
        <f t="shared" si="4"/>
        <v>0</v>
      </c>
      <c r="AB101" s="6"/>
      <c r="AC101" s="151"/>
      <c r="AD101" s="151"/>
      <c r="AE101" s="151"/>
      <c r="AF101" s="151"/>
    </row>
    <row r="102" spans="1:32" ht="0.75" customHeight="1" hidden="1">
      <c r="A102" s="6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61" t="s">
        <v>11</v>
      </c>
      <c r="O102" s="51">
        <v>706</v>
      </c>
      <c r="P102" s="52">
        <v>310</v>
      </c>
      <c r="Q102" s="53">
        <v>10</v>
      </c>
      <c r="R102" s="62" t="s">
        <v>45</v>
      </c>
      <c r="S102" s="83">
        <v>0</v>
      </c>
      <c r="T102" s="84"/>
      <c r="U102" s="98"/>
      <c r="V102" s="98"/>
      <c r="W102" s="76"/>
      <c r="X102" s="104"/>
      <c r="Y102" s="104"/>
      <c r="Z102" s="75" t="e">
        <f t="shared" si="3"/>
        <v>#DIV/0!</v>
      </c>
      <c r="AA102" s="75" t="e">
        <f t="shared" si="4"/>
        <v>#DIV/0!</v>
      </c>
      <c r="AB102" s="6" t="s">
        <v>1</v>
      </c>
      <c r="AC102" s="2"/>
      <c r="AD102" s="2"/>
      <c r="AE102" s="2"/>
      <c r="AF102" s="2"/>
    </row>
    <row r="103" spans="1:32" ht="12.75" customHeight="1" hidden="1">
      <c r="A103" s="6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61" t="s">
        <v>10</v>
      </c>
      <c r="O103" s="51">
        <v>706</v>
      </c>
      <c r="P103" s="52">
        <v>310</v>
      </c>
      <c r="Q103" s="53">
        <v>10</v>
      </c>
      <c r="R103" s="62" t="s">
        <v>45</v>
      </c>
      <c r="S103" s="83">
        <v>200</v>
      </c>
      <c r="T103" s="84"/>
      <c r="U103" s="98"/>
      <c r="V103" s="98"/>
      <c r="W103" s="76"/>
      <c r="X103" s="104"/>
      <c r="Y103" s="104"/>
      <c r="Z103" s="75" t="e">
        <f t="shared" si="3"/>
        <v>#DIV/0!</v>
      </c>
      <c r="AA103" s="75" t="e">
        <f t="shared" si="4"/>
        <v>#DIV/0!</v>
      </c>
      <c r="AB103" s="6" t="s">
        <v>1</v>
      </c>
      <c r="AC103" s="2"/>
      <c r="AD103" s="2"/>
      <c r="AE103" s="2"/>
      <c r="AF103" s="2"/>
    </row>
    <row r="104" spans="1:32" ht="12.75" customHeight="1" hidden="1">
      <c r="A104" s="6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61" t="s">
        <v>9</v>
      </c>
      <c r="O104" s="51">
        <v>706</v>
      </c>
      <c r="P104" s="52">
        <v>310</v>
      </c>
      <c r="Q104" s="53">
        <v>10</v>
      </c>
      <c r="R104" s="62" t="s">
        <v>45</v>
      </c>
      <c r="S104" s="83">
        <v>220</v>
      </c>
      <c r="T104" s="84"/>
      <c r="U104" s="98"/>
      <c r="V104" s="98"/>
      <c r="W104" s="76"/>
      <c r="X104" s="104"/>
      <c r="Y104" s="104"/>
      <c r="Z104" s="75" t="e">
        <f t="shared" si="3"/>
        <v>#DIV/0!</v>
      </c>
      <c r="AA104" s="75" t="e">
        <f t="shared" si="4"/>
        <v>#DIV/0!</v>
      </c>
      <c r="AB104" s="6" t="s">
        <v>1</v>
      </c>
      <c r="AC104" s="2"/>
      <c r="AD104" s="2"/>
      <c r="AE104" s="2"/>
      <c r="AF104" s="2"/>
    </row>
    <row r="105" spans="1:32" ht="12.75" customHeight="1" hidden="1">
      <c r="A105" s="6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61" t="s">
        <v>8</v>
      </c>
      <c r="O105" s="51">
        <v>706</v>
      </c>
      <c r="P105" s="52">
        <v>310</v>
      </c>
      <c r="Q105" s="53">
        <v>10</v>
      </c>
      <c r="R105" s="62" t="s">
        <v>45</v>
      </c>
      <c r="S105" s="83">
        <v>226</v>
      </c>
      <c r="T105" s="84"/>
      <c r="U105" s="98"/>
      <c r="V105" s="98"/>
      <c r="W105" s="76"/>
      <c r="X105" s="104"/>
      <c r="Y105" s="104"/>
      <c r="Z105" s="75" t="e">
        <f t="shared" si="3"/>
        <v>#DIV/0!</v>
      </c>
      <c r="AA105" s="75" t="e">
        <f t="shared" si="4"/>
        <v>#DIV/0!</v>
      </c>
      <c r="AB105" s="6" t="s">
        <v>1</v>
      </c>
      <c r="AC105" s="2"/>
      <c r="AD105" s="2"/>
      <c r="AE105" s="2"/>
      <c r="AF105" s="2"/>
    </row>
    <row r="106" spans="1:32" ht="12.75" customHeight="1" hidden="1">
      <c r="A106" s="6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63" t="s">
        <v>44</v>
      </c>
      <c r="O106" s="64">
        <v>706</v>
      </c>
      <c r="P106" s="65">
        <v>400</v>
      </c>
      <c r="Q106" s="53">
        <v>0</v>
      </c>
      <c r="R106" s="66" t="s">
        <v>1</v>
      </c>
      <c r="S106" s="89">
        <v>0</v>
      </c>
      <c r="T106" s="84"/>
      <c r="U106" s="96"/>
      <c r="V106" s="96"/>
      <c r="W106" s="75"/>
      <c r="X106" s="106"/>
      <c r="Y106" s="106"/>
      <c r="Z106" s="75" t="e">
        <f t="shared" si="3"/>
        <v>#DIV/0!</v>
      </c>
      <c r="AA106" s="75" t="e">
        <f t="shared" si="4"/>
        <v>#DIV/0!</v>
      </c>
      <c r="AB106" s="6" t="s">
        <v>1</v>
      </c>
      <c r="AC106" s="2"/>
      <c r="AD106" s="2"/>
      <c r="AE106" s="2"/>
      <c r="AF106" s="2"/>
    </row>
    <row r="107" spans="1:32" ht="1.5" customHeight="1" hidden="1">
      <c r="A107" s="6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61"/>
      <c r="O107" s="51">
        <v>706</v>
      </c>
      <c r="P107" s="52">
        <v>402</v>
      </c>
      <c r="Q107" s="53">
        <v>2</v>
      </c>
      <c r="R107" s="62" t="s">
        <v>1</v>
      </c>
      <c r="S107" s="83">
        <v>0</v>
      </c>
      <c r="T107" s="84"/>
      <c r="U107" s="98"/>
      <c r="V107" s="98"/>
      <c r="W107" s="76"/>
      <c r="X107" s="104"/>
      <c r="Y107" s="104"/>
      <c r="Z107" s="75" t="e">
        <f t="shared" si="3"/>
        <v>#DIV/0!</v>
      </c>
      <c r="AA107" s="75" t="e">
        <f t="shared" si="4"/>
        <v>#DIV/0!</v>
      </c>
      <c r="AB107" s="6" t="s">
        <v>1</v>
      </c>
      <c r="AC107" s="2"/>
      <c r="AD107" s="2"/>
      <c r="AE107" s="2"/>
      <c r="AF107" s="2"/>
    </row>
    <row r="108" spans="1:32" ht="33.75" customHeight="1" hidden="1">
      <c r="A108" s="6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61" t="s">
        <v>33</v>
      </c>
      <c r="O108" s="51">
        <v>706</v>
      </c>
      <c r="P108" s="52">
        <v>402</v>
      </c>
      <c r="Q108" s="53">
        <v>2</v>
      </c>
      <c r="R108" s="62" t="s">
        <v>43</v>
      </c>
      <c r="S108" s="83">
        <v>0</v>
      </c>
      <c r="T108" s="84"/>
      <c r="U108" s="98"/>
      <c r="V108" s="98"/>
      <c r="W108" s="76"/>
      <c r="X108" s="104"/>
      <c r="Y108" s="104"/>
      <c r="Z108" s="75" t="e">
        <f t="shared" si="3"/>
        <v>#DIV/0!</v>
      </c>
      <c r="AA108" s="75" t="e">
        <f t="shared" si="4"/>
        <v>#DIV/0!</v>
      </c>
      <c r="AB108" s="6" t="s">
        <v>1</v>
      </c>
      <c r="AC108" s="2"/>
      <c r="AD108" s="2"/>
      <c r="AE108" s="2"/>
      <c r="AF108" s="2"/>
    </row>
    <row r="109" spans="1:32" ht="12.75" customHeight="1" hidden="1">
      <c r="A109" s="6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61" t="s">
        <v>10</v>
      </c>
      <c r="O109" s="51">
        <v>706</v>
      </c>
      <c r="P109" s="52">
        <v>402</v>
      </c>
      <c r="Q109" s="53">
        <v>2</v>
      </c>
      <c r="R109" s="62" t="s">
        <v>43</v>
      </c>
      <c r="S109" s="83">
        <v>200</v>
      </c>
      <c r="T109" s="84"/>
      <c r="U109" s="98"/>
      <c r="V109" s="98"/>
      <c r="W109" s="76"/>
      <c r="X109" s="104"/>
      <c r="Y109" s="104"/>
      <c r="Z109" s="75" t="e">
        <f t="shared" si="3"/>
        <v>#DIV/0!</v>
      </c>
      <c r="AA109" s="75" t="e">
        <f t="shared" si="4"/>
        <v>#DIV/0!</v>
      </c>
      <c r="AB109" s="6" t="s">
        <v>1</v>
      </c>
      <c r="AC109" s="2"/>
      <c r="AD109" s="2"/>
      <c r="AE109" s="2"/>
      <c r="AF109" s="2"/>
    </row>
    <row r="110" spans="1:32" ht="12.75" customHeight="1" hidden="1">
      <c r="A110" s="6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61" t="s">
        <v>9</v>
      </c>
      <c r="O110" s="51">
        <v>706</v>
      </c>
      <c r="P110" s="52">
        <v>402</v>
      </c>
      <c r="Q110" s="53">
        <v>2</v>
      </c>
      <c r="R110" s="62" t="s">
        <v>43</v>
      </c>
      <c r="S110" s="83">
        <v>220</v>
      </c>
      <c r="T110" s="84"/>
      <c r="U110" s="98"/>
      <c r="V110" s="98"/>
      <c r="W110" s="76"/>
      <c r="X110" s="104"/>
      <c r="Y110" s="104"/>
      <c r="Z110" s="75" t="e">
        <f t="shared" si="3"/>
        <v>#DIV/0!</v>
      </c>
      <c r="AA110" s="75" t="e">
        <f t="shared" si="4"/>
        <v>#DIV/0!</v>
      </c>
      <c r="AB110" s="6" t="s">
        <v>1</v>
      </c>
      <c r="AC110" s="2"/>
      <c r="AD110" s="2"/>
      <c r="AE110" s="2"/>
      <c r="AF110" s="2"/>
    </row>
    <row r="111" spans="1:32" ht="12.75" customHeight="1" hidden="1">
      <c r="A111" s="6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61" t="s">
        <v>8</v>
      </c>
      <c r="O111" s="51">
        <v>706</v>
      </c>
      <c r="P111" s="52">
        <v>402</v>
      </c>
      <c r="Q111" s="53">
        <v>2</v>
      </c>
      <c r="R111" s="62" t="s">
        <v>43</v>
      </c>
      <c r="S111" s="83">
        <v>226</v>
      </c>
      <c r="T111" s="84"/>
      <c r="U111" s="98"/>
      <c r="V111" s="98"/>
      <c r="W111" s="76"/>
      <c r="X111" s="104"/>
      <c r="Y111" s="104"/>
      <c r="Z111" s="75" t="e">
        <f t="shared" si="3"/>
        <v>#DIV/0!</v>
      </c>
      <c r="AA111" s="75" t="e">
        <f t="shared" si="4"/>
        <v>#DIV/0!</v>
      </c>
      <c r="AB111" s="6" t="s">
        <v>1</v>
      </c>
      <c r="AC111" s="2"/>
      <c r="AD111" s="2"/>
      <c r="AE111" s="2"/>
      <c r="AF111" s="2"/>
    </row>
    <row r="112" spans="1:32" ht="12.75" customHeight="1" hidden="1">
      <c r="A112" s="6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61" t="s">
        <v>42</v>
      </c>
      <c r="O112" s="51">
        <v>706</v>
      </c>
      <c r="P112" s="52">
        <v>406</v>
      </c>
      <c r="Q112" s="53">
        <v>6</v>
      </c>
      <c r="R112" s="62" t="s">
        <v>1</v>
      </c>
      <c r="S112" s="83">
        <v>0</v>
      </c>
      <c r="T112" s="84"/>
      <c r="U112" s="98"/>
      <c r="V112" s="98"/>
      <c r="W112" s="76"/>
      <c r="X112" s="104"/>
      <c r="Y112" s="104"/>
      <c r="Z112" s="75" t="e">
        <f t="shared" si="3"/>
        <v>#DIV/0!</v>
      </c>
      <c r="AA112" s="75" t="e">
        <f t="shared" si="4"/>
        <v>#DIV/0!</v>
      </c>
      <c r="AB112" s="6" t="s">
        <v>1</v>
      </c>
      <c r="AC112" s="2"/>
      <c r="AD112" s="2"/>
      <c r="AE112" s="2"/>
      <c r="AF112" s="2"/>
    </row>
    <row r="113" spans="1:32" ht="3.75" customHeight="1" hidden="1">
      <c r="A113" s="6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61" t="s">
        <v>31</v>
      </c>
      <c r="O113" s="51">
        <v>706</v>
      </c>
      <c r="P113" s="52">
        <v>406</v>
      </c>
      <c r="Q113" s="53">
        <v>6</v>
      </c>
      <c r="R113" s="62" t="s">
        <v>30</v>
      </c>
      <c r="S113" s="83">
        <v>0</v>
      </c>
      <c r="T113" s="84"/>
      <c r="U113" s="98"/>
      <c r="V113" s="98"/>
      <c r="W113" s="76"/>
      <c r="X113" s="104"/>
      <c r="Y113" s="104"/>
      <c r="Z113" s="75" t="e">
        <f t="shared" si="3"/>
        <v>#DIV/0!</v>
      </c>
      <c r="AA113" s="75" t="e">
        <f t="shared" si="4"/>
        <v>#DIV/0!</v>
      </c>
      <c r="AB113" s="6" t="s">
        <v>1</v>
      </c>
      <c r="AC113" s="2"/>
      <c r="AD113" s="2"/>
      <c r="AE113" s="2"/>
      <c r="AF113" s="2"/>
    </row>
    <row r="114" spans="1:32" ht="33.75" customHeight="1" hidden="1">
      <c r="A114" s="6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67"/>
      <c r="O114" s="51">
        <v>706</v>
      </c>
      <c r="P114" s="52">
        <v>406</v>
      </c>
      <c r="Q114" s="53">
        <v>6</v>
      </c>
      <c r="R114" s="91"/>
      <c r="S114" s="83">
        <v>0</v>
      </c>
      <c r="T114" s="84"/>
      <c r="U114" s="98"/>
      <c r="V114" s="98"/>
      <c r="W114" s="76"/>
      <c r="X114" s="104"/>
      <c r="Y114" s="104"/>
      <c r="Z114" s="75" t="e">
        <f t="shared" si="3"/>
        <v>#DIV/0!</v>
      </c>
      <c r="AA114" s="75" t="e">
        <f t="shared" si="4"/>
        <v>#DIV/0!</v>
      </c>
      <c r="AB114" s="6" t="s">
        <v>1</v>
      </c>
      <c r="AC114" s="2"/>
      <c r="AD114" s="2"/>
      <c r="AE114" s="2"/>
      <c r="AF114" s="2"/>
    </row>
    <row r="115" spans="1:32" ht="10.5" customHeight="1" hidden="1">
      <c r="A115" s="6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61" t="s">
        <v>35</v>
      </c>
      <c r="O115" s="51">
        <v>706</v>
      </c>
      <c r="P115" s="52">
        <v>406</v>
      </c>
      <c r="Q115" s="53">
        <v>6</v>
      </c>
      <c r="R115" s="62" t="s">
        <v>41</v>
      </c>
      <c r="S115" s="83">
        <v>0</v>
      </c>
      <c r="T115" s="84"/>
      <c r="U115" s="98"/>
      <c r="V115" s="98"/>
      <c r="W115" s="76"/>
      <c r="X115" s="104"/>
      <c r="Y115" s="104"/>
      <c r="Z115" s="75" t="e">
        <f t="shared" si="3"/>
        <v>#DIV/0!</v>
      </c>
      <c r="AA115" s="75" t="e">
        <f t="shared" si="4"/>
        <v>#DIV/0!</v>
      </c>
      <c r="AB115" s="6" t="s">
        <v>1</v>
      </c>
      <c r="AC115" s="2"/>
      <c r="AD115" s="2"/>
      <c r="AE115" s="2"/>
      <c r="AF115" s="2"/>
    </row>
    <row r="116" spans="1:32" ht="12.75" customHeight="1" hidden="1">
      <c r="A116" s="6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61" t="s">
        <v>10</v>
      </c>
      <c r="O116" s="51">
        <v>706</v>
      </c>
      <c r="P116" s="52">
        <v>406</v>
      </c>
      <c r="Q116" s="53">
        <v>6</v>
      </c>
      <c r="R116" s="62" t="s">
        <v>41</v>
      </c>
      <c r="S116" s="83">
        <v>200</v>
      </c>
      <c r="T116" s="84"/>
      <c r="U116" s="98"/>
      <c r="V116" s="98"/>
      <c r="W116" s="76"/>
      <c r="X116" s="104"/>
      <c r="Y116" s="104"/>
      <c r="Z116" s="75" t="e">
        <f t="shared" si="3"/>
        <v>#DIV/0!</v>
      </c>
      <c r="AA116" s="75" t="e">
        <f t="shared" si="4"/>
        <v>#DIV/0!</v>
      </c>
      <c r="AB116" s="6" t="s">
        <v>1</v>
      </c>
      <c r="AC116" s="2"/>
      <c r="AD116" s="2"/>
      <c r="AE116" s="2"/>
      <c r="AF116" s="2"/>
    </row>
    <row r="117" spans="1:32" ht="12.75" customHeight="1" hidden="1">
      <c r="A117" s="6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61" t="s">
        <v>9</v>
      </c>
      <c r="O117" s="51">
        <v>706</v>
      </c>
      <c r="P117" s="52">
        <v>406</v>
      </c>
      <c r="Q117" s="53">
        <v>6</v>
      </c>
      <c r="R117" s="62" t="s">
        <v>41</v>
      </c>
      <c r="S117" s="83">
        <v>220</v>
      </c>
      <c r="T117" s="84"/>
      <c r="U117" s="98"/>
      <c r="V117" s="98"/>
      <c r="W117" s="76"/>
      <c r="X117" s="104"/>
      <c r="Y117" s="104"/>
      <c r="Z117" s="75" t="e">
        <f t="shared" si="3"/>
        <v>#DIV/0!</v>
      </c>
      <c r="AA117" s="75" t="e">
        <f t="shared" si="4"/>
        <v>#DIV/0!</v>
      </c>
      <c r="AB117" s="6" t="s">
        <v>1</v>
      </c>
      <c r="AC117" s="2"/>
      <c r="AD117" s="2"/>
      <c r="AE117" s="2"/>
      <c r="AF117" s="2"/>
    </row>
    <row r="118" spans="1:32" ht="12.75" customHeight="1" hidden="1">
      <c r="A118" s="6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61" t="s">
        <v>8</v>
      </c>
      <c r="O118" s="51">
        <v>706</v>
      </c>
      <c r="P118" s="52">
        <v>406</v>
      </c>
      <c r="Q118" s="53">
        <v>6</v>
      </c>
      <c r="R118" s="62" t="s">
        <v>41</v>
      </c>
      <c r="S118" s="83">
        <v>226</v>
      </c>
      <c r="T118" s="84"/>
      <c r="U118" s="98"/>
      <c r="V118" s="98"/>
      <c r="W118" s="76"/>
      <c r="X118" s="104"/>
      <c r="Y118" s="104"/>
      <c r="Z118" s="75" t="e">
        <f t="shared" si="3"/>
        <v>#DIV/0!</v>
      </c>
      <c r="AA118" s="75" t="e">
        <f t="shared" si="4"/>
        <v>#DIV/0!</v>
      </c>
      <c r="AB118" s="6" t="s">
        <v>1</v>
      </c>
      <c r="AC118" s="2"/>
      <c r="AD118" s="2"/>
      <c r="AE118" s="2"/>
      <c r="AF118" s="2"/>
    </row>
    <row r="119" spans="1:32" ht="12.75" customHeight="1" hidden="1">
      <c r="A119" s="6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61" t="s">
        <v>6</v>
      </c>
      <c r="O119" s="51">
        <v>706</v>
      </c>
      <c r="P119" s="52">
        <v>406</v>
      </c>
      <c r="Q119" s="53">
        <v>6</v>
      </c>
      <c r="R119" s="62" t="s">
        <v>41</v>
      </c>
      <c r="S119" s="83">
        <v>300</v>
      </c>
      <c r="T119" s="84"/>
      <c r="U119" s="98"/>
      <c r="V119" s="98"/>
      <c r="W119" s="76"/>
      <c r="X119" s="104"/>
      <c r="Y119" s="104"/>
      <c r="Z119" s="75" t="e">
        <f t="shared" si="3"/>
        <v>#DIV/0!</v>
      </c>
      <c r="AA119" s="75" t="e">
        <f t="shared" si="4"/>
        <v>#DIV/0!</v>
      </c>
      <c r="AB119" s="6" t="s">
        <v>1</v>
      </c>
      <c r="AC119" s="2"/>
      <c r="AD119" s="2"/>
      <c r="AE119" s="2"/>
      <c r="AF119" s="2"/>
    </row>
    <row r="120" spans="1:32" ht="12.75" customHeight="1" hidden="1">
      <c r="A120" s="6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61" t="s">
        <v>4</v>
      </c>
      <c r="O120" s="51">
        <v>706</v>
      </c>
      <c r="P120" s="52">
        <v>406</v>
      </c>
      <c r="Q120" s="53">
        <v>6</v>
      </c>
      <c r="R120" s="62" t="s">
        <v>41</v>
      </c>
      <c r="S120" s="83">
        <v>340</v>
      </c>
      <c r="T120" s="84"/>
      <c r="U120" s="98"/>
      <c r="V120" s="98"/>
      <c r="W120" s="76"/>
      <c r="X120" s="104"/>
      <c r="Y120" s="104"/>
      <c r="Z120" s="75" t="e">
        <f t="shared" si="3"/>
        <v>#DIV/0!</v>
      </c>
      <c r="AA120" s="75" t="e">
        <f t="shared" si="4"/>
        <v>#DIV/0!</v>
      </c>
      <c r="AB120" s="6" t="s">
        <v>1</v>
      </c>
      <c r="AC120" s="2"/>
      <c r="AD120" s="2"/>
      <c r="AE120" s="2"/>
      <c r="AF120" s="2"/>
    </row>
    <row r="121" spans="1:32" ht="22.5" customHeight="1" hidden="1">
      <c r="A121" s="6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61" t="s">
        <v>11</v>
      </c>
      <c r="O121" s="51">
        <v>706</v>
      </c>
      <c r="P121" s="52">
        <v>406</v>
      </c>
      <c r="Q121" s="53">
        <v>6</v>
      </c>
      <c r="R121" s="62" t="s">
        <v>41</v>
      </c>
      <c r="S121" s="83">
        <v>0</v>
      </c>
      <c r="T121" s="84"/>
      <c r="U121" s="98"/>
      <c r="V121" s="98"/>
      <c r="W121" s="76"/>
      <c r="X121" s="104"/>
      <c r="Y121" s="104"/>
      <c r="Z121" s="75" t="e">
        <f t="shared" si="3"/>
        <v>#DIV/0!</v>
      </c>
      <c r="AA121" s="75" t="e">
        <f t="shared" si="4"/>
        <v>#DIV/0!</v>
      </c>
      <c r="AB121" s="6" t="s">
        <v>1</v>
      </c>
      <c r="AC121" s="2"/>
      <c r="AD121" s="2"/>
      <c r="AE121" s="2"/>
      <c r="AF121" s="2"/>
    </row>
    <row r="122" spans="1:32" ht="12.75" customHeight="1" hidden="1">
      <c r="A122" s="6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61" t="s">
        <v>10</v>
      </c>
      <c r="O122" s="51">
        <v>706</v>
      </c>
      <c r="P122" s="52">
        <v>406</v>
      </c>
      <c r="Q122" s="53">
        <v>6</v>
      </c>
      <c r="R122" s="62" t="s">
        <v>41</v>
      </c>
      <c r="S122" s="83">
        <v>200</v>
      </c>
      <c r="T122" s="84"/>
      <c r="U122" s="98"/>
      <c r="V122" s="98"/>
      <c r="W122" s="76"/>
      <c r="X122" s="104"/>
      <c r="Y122" s="104"/>
      <c r="Z122" s="75" t="e">
        <f t="shared" si="3"/>
        <v>#DIV/0!</v>
      </c>
      <c r="AA122" s="75" t="e">
        <f t="shared" si="4"/>
        <v>#DIV/0!</v>
      </c>
      <c r="AB122" s="6" t="s">
        <v>1</v>
      </c>
      <c r="AC122" s="2"/>
      <c r="AD122" s="2"/>
      <c r="AE122" s="2"/>
      <c r="AF122" s="2"/>
    </row>
    <row r="123" spans="1:32" ht="12.75" customHeight="1" hidden="1">
      <c r="A123" s="6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61" t="s">
        <v>9</v>
      </c>
      <c r="O123" s="51">
        <v>706</v>
      </c>
      <c r="P123" s="52">
        <v>406</v>
      </c>
      <c r="Q123" s="53">
        <v>6</v>
      </c>
      <c r="R123" s="62" t="s">
        <v>41</v>
      </c>
      <c r="S123" s="83">
        <v>220</v>
      </c>
      <c r="T123" s="84"/>
      <c r="U123" s="98"/>
      <c r="V123" s="98"/>
      <c r="W123" s="76"/>
      <c r="X123" s="104"/>
      <c r="Y123" s="104"/>
      <c r="Z123" s="75" t="e">
        <f t="shared" si="3"/>
        <v>#DIV/0!</v>
      </c>
      <c r="AA123" s="75" t="e">
        <f t="shared" si="4"/>
        <v>#DIV/0!</v>
      </c>
      <c r="AB123" s="6" t="s">
        <v>1</v>
      </c>
      <c r="AC123" s="2"/>
      <c r="AD123" s="2"/>
      <c r="AE123" s="2"/>
      <c r="AF123" s="2"/>
    </row>
    <row r="124" spans="1:32" ht="12.75" customHeight="1" hidden="1">
      <c r="A124" s="6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61" t="s">
        <v>8</v>
      </c>
      <c r="O124" s="51">
        <v>706</v>
      </c>
      <c r="P124" s="52">
        <v>406</v>
      </c>
      <c r="Q124" s="53">
        <v>6</v>
      </c>
      <c r="R124" s="62" t="s">
        <v>41</v>
      </c>
      <c r="S124" s="83">
        <v>226</v>
      </c>
      <c r="T124" s="84"/>
      <c r="U124" s="98"/>
      <c r="V124" s="98"/>
      <c r="W124" s="76"/>
      <c r="X124" s="104"/>
      <c r="Y124" s="104"/>
      <c r="Z124" s="75" t="e">
        <f t="shared" si="3"/>
        <v>#DIV/0!</v>
      </c>
      <c r="AA124" s="75" t="e">
        <f t="shared" si="4"/>
        <v>#DIV/0!</v>
      </c>
      <c r="AB124" s="6" t="s">
        <v>1</v>
      </c>
      <c r="AC124" s="2"/>
      <c r="AD124" s="2"/>
      <c r="AE124" s="2"/>
      <c r="AF124" s="2"/>
    </row>
    <row r="125" spans="1:32" ht="12.75" customHeight="1" hidden="1">
      <c r="A125" s="6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61" t="s">
        <v>6</v>
      </c>
      <c r="O125" s="51">
        <v>706</v>
      </c>
      <c r="P125" s="52">
        <v>406</v>
      </c>
      <c r="Q125" s="53">
        <v>6</v>
      </c>
      <c r="R125" s="62" t="s">
        <v>41</v>
      </c>
      <c r="S125" s="83">
        <v>300</v>
      </c>
      <c r="T125" s="84"/>
      <c r="U125" s="98"/>
      <c r="V125" s="98"/>
      <c r="W125" s="76"/>
      <c r="X125" s="104"/>
      <c r="Y125" s="104"/>
      <c r="Z125" s="75" t="e">
        <f t="shared" si="3"/>
        <v>#DIV/0!</v>
      </c>
      <c r="AA125" s="75" t="e">
        <f t="shared" si="4"/>
        <v>#DIV/0!</v>
      </c>
      <c r="AB125" s="6" t="s">
        <v>1</v>
      </c>
      <c r="AC125" s="2"/>
      <c r="AD125" s="2"/>
      <c r="AE125" s="2"/>
      <c r="AF125" s="2"/>
    </row>
    <row r="126" spans="1:32" ht="12.75" customHeight="1" hidden="1">
      <c r="A126" s="6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61" t="s">
        <v>5</v>
      </c>
      <c r="O126" s="51">
        <v>706</v>
      </c>
      <c r="P126" s="52">
        <v>406</v>
      </c>
      <c r="Q126" s="53">
        <v>6</v>
      </c>
      <c r="R126" s="62" t="s">
        <v>41</v>
      </c>
      <c r="S126" s="83">
        <v>310</v>
      </c>
      <c r="T126" s="84"/>
      <c r="U126" s="98"/>
      <c r="V126" s="98"/>
      <c r="W126" s="76"/>
      <c r="X126" s="104"/>
      <c r="Y126" s="104"/>
      <c r="Z126" s="75" t="e">
        <f t="shared" si="3"/>
        <v>#DIV/0!</v>
      </c>
      <c r="AA126" s="75" t="e">
        <f t="shared" si="4"/>
        <v>#DIV/0!</v>
      </c>
      <c r="AB126" s="6" t="s">
        <v>1</v>
      </c>
      <c r="AC126" s="2"/>
      <c r="AD126" s="2"/>
      <c r="AE126" s="2"/>
      <c r="AF126" s="2"/>
    </row>
    <row r="127" spans="1:32" ht="12.75" customHeight="1" hidden="1">
      <c r="A127" s="6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61" t="s">
        <v>40</v>
      </c>
      <c r="O127" s="51">
        <v>706</v>
      </c>
      <c r="P127" s="52">
        <v>409</v>
      </c>
      <c r="Q127" s="53">
        <v>9</v>
      </c>
      <c r="R127" s="62" t="s">
        <v>1</v>
      </c>
      <c r="S127" s="83">
        <v>0</v>
      </c>
      <c r="T127" s="84"/>
      <c r="U127" s="98"/>
      <c r="V127" s="98"/>
      <c r="W127" s="76"/>
      <c r="X127" s="104"/>
      <c r="Y127" s="104"/>
      <c r="Z127" s="75" t="e">
        <f t="shared" si="3"/>
        <v>#DIV/0!</v>
      </c>
      <c r="AA127" s="75" t="e">
        <f t="shared" si="4"/>
        <v>#DIV/0!</v>
      </c>
      <c r="AB127" s="6" t="s">
        <v>1</v>
      </c>
      <c r="AC127" s="2"/>
      <c r="AD127" s="2"/>
      <c r="AE127" s="2"/>
      <c r="AF127" s="2"/>
    </row>
    <row r="128" spans="1:32" ht="12.75" customHeight="1" hidden="1">
      <c r="A128" s="6"/>
      <c r="B128" s="164">
        <v>200</v>
      </c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61"/>
      <c r="O128" s="51">
        <v>706</v>
      </c>
      <c r="P128" s="52">
        <v>409</v>
      </c>
      <c r="Q128" s="53">
        <v>9</v>
      </c>
      <c r="R128" s="62"/>
      <c r="S128" s="83">
        <v>200</v>
      </c>
      <c r="T128" s="84"/>
      <c r="U128" s="98"/>
      <c r="V128" s="98"/>
      <c r="W128" s="76"/>
      <c r="X128" s="104"/>
      <c r="Y128" s="104"/>
      <c r="Z128" s="75" t="e">
        <f t="shared" si="3"/>
        <v>#DIV/0!</v>
      </c>
      <c r="AA128" s="75" t="e">
        <f t="shared" si="4"/>
        <v>#DIV/0!</v>
      </c>
      <c r="AB128" s="6" t="s">
        <v>1</v>
      </c>
      <c r="AC128" s="2"/>
      <c r="AD128" s="2"/>
      <c r="AE128" s="2"/>
      <c r="AF128" s="2"/>
    </row>
    <row r="129" spans="1:32" ht="12.75" customHeight="1" hidden="1">
      <c r="A129" s="6"/>
      <c r="B129" s="164">
        <v>220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61"/>
      <c r="O129" s="51">
        <v>706</v>
      </c>
      <c r="P129" s="52">
        <v>409</v>
      </c>
      <c r="Q129" s="53">
        <v>9</v>
      </c>
      <c r="R129" s="62"/>
      <c r="S129" s="83">
        <v>220</v>
      </c>
      <c r="T129" s="84"/>
      <c r="U129" s="98"/>
      <c r="V129" s="98"/>
      <c r="W129" s="76"/>
      <c r="X129" s="104"/>
      <c r="Y129" s="104"/>
      <c r="Z129" s="75" t="e">
        <f t="shared" si="3"/>
        <v>#DIV/0!</v>
      </c>
      <c r="AA129" s="75" t="e">
        <f t="shared" si="4"/>
        <v>#DIV/0!</v>
      </c>
      <c r="AB129" s="6" t="s">
        <v>1</v>
      </c>
      <c r="AC129" s="2"/>
      <c r="AD129" s="2"/>
      <c r="AE129" s="2"/>
      <c r="AF129" s="2"/>
    </row>
    <row r="130" spans="1:32" ht="12.75" customHeight="1" hidden="1">
      <c r="A130" s="6"/>
      <c r="B130" s="164">
        <v>225</v>
      </c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61"/>
      <c r="O130" s="51">
        <v>706</v>
      </c>
      <c r="P130" s="52">
        <v>409</v>
      </c>
      <c r="Q130" s="53">
        <v>9</v>
      </c>
      <c r="R130" s="62"/>
      <c r="S130" s="83">
        <v>225</v>
      </c>
      <c r="T130" s="84"/>
      <c r="U130" s="98"/>
      <c r="V130" s="98"/>
      <c r="W130" s="76"/>
      <c r="X130" s="104"/>
      <c r="Y130" s="104"/>
      <c r="Z130" s="75" t="e">
        <f t="shared" si="3"/>
        <v>#DIV/0!</v>
      </c>
      <c r="AA130" s="75" t="e">
        <f t="shared" si="4"/>
        <v>#DIV/0!</v>
      </c>
      <c r="AB130" s="6" t="s">
        <v>1</v>
      </c>
      <c r="AC130" s="2"/>
      <c r="AD130" s="2"/>
      <c r="AE130" s="2"/>
      <c r="AF130" s="2"/>
    </row>
    <row r="131" spans="1:32" ht="12.75" customHeight="1" hidden="1">
      <c r="A131" s="6"/>
      <c r="B131" s="164">
        <v>226</v>
      </c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61"/>
      <c r="O131" s="51">
        <v>706</v>
      </c>
      <c r="P131" s="52">
        <v>409</v>
      </c>
      <c r="Q131" s="53">
        <v>9</v>
      </c>
      <c r="R131" s="62"/>
      <c r="S131" s="83">
        <v>226</v>
      </c>
      <c r="T131" s="84"/>
      <c r="U131" s="98"/>
      <c r="V131" s="98"/>
      <c r="W131" s="76"/>
      <c r="X131" s="104"/>
      <c r="Y131" s="104"/>
      <c r="Z131" s="75" t="e">
        <f t="shared" si="3"/>
        <v>#DIV/0!</v>
      </c>
      <c r="AA131" s="75" t="e">
        <f t="shared" si="4"/>
        <v>#DIV/0!</v>
      </c>
      <c r="AB131" s="6" t="s">
        <v>1</v>
      </c>
      <c r="AC131" s="2"/>
      <c r="AD131" s="2"/>
      <c r="AE131" s="2"/>
      <c r="AF131" s="2"/>
    </row>
    <row r="132" spans="1:32" ht="12.75" customHeight="1" hidden="1">
      <c r="A132" s="6"/>
      <c r="B132" s="164">
        <v>300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61"/>
      <c r="O132" s="51">
        <v>706</v>
      </c>
      <c r="P132" s="52">
        <v>409</v>
      </c>
      <c r="Q132" s="53">
        <v>9</v>
      </c>
      <c r="R132" s="62"/>
      <c r="S132" s="83">
        <v>300</v>
      </c>
      <c r="T132" s="84"/>
      <c r="U132" s="98"/>
      <c r="V132" s="98"/>
      <c r="W132" s="76"/>
      <c r="X132" s="104"/>
      <c r="Y132" s="104"/>
      <c r="Z132" s="75" t="e">
        <f t="shared" si="3"/>
        <v>#DIV/0!</v>
      </c>
      <c r="AA132" s="75" t="e">
        <f t="shared" si="4"/>
        <v>#DIV/0!</v>
      </c>
      <c r="AB132" s="6" t="s">
        <v>1</v>
      </c>
      <c r="AC132" s="2"/>
      <c r="AD132" s="2"/>
      <c r="AE132" s="2"/>
      <c r="AF132" s="2"/>
    </row>
    <row r="133" spans="1:32" ht="62.25">
      <c r="A133" s="6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63" t="s">
        <v>142</v>
      </c>
      <c r="O133" s="51">
        <v>706</v>
      </c>
      <c r="P133" s="52">
        <v>501</v>
      </c>
      <c r="Q133" s="53">
        <v>1</v>
      </c>
      <c r="R133" s="54" t="s">
        <v>111</v>
      </c>
      <c r="S133" s="83">
        <v>0</v>
      </c>
      <c r="T133" s="84"/>
      <c r="U133" s="100">
        <f>U139+U142+U143</f>
        <v>8896.699999999999</v>
      </c>
      <c r="V133" s="100">
        <f>V139+V142+V143</f>
        <v>3952</v>
      </c>
      <c r="W133" s="75">
        <f aca="true" t="shared" si="6" ref="W133:W144">SUM(V133)/U133*100</f>
        <v>44.42096507693864</v>
      </c>
      <c r="X133" s="107">
        <f>X139+X142+X143</f>
        <v>8407.7</v>
      </c>
      <c r="Y133" s="107">
        <f>Y139+Y142+Y143</f>
        <v>4275.1</v>
      </c>
      <c r="Z133" s="75">
        <f aca="true" t="shared" si="7" ref="Z133:Z143">Y133/X133*100</f>
        <v>50.84743746803525</v>
      </c>
      <c r="AA133" s="75">
        <f t="shared" si="4"/>
        <v>108.1756072874494</v>
      </c>
      <c r="AB133" s="6" t="s">
        <v>1</v>
      </c>
      <c r="AC133" s="2"/>
      <c r="AD133" s="2"/>
      <c r="AE133" s="2"/>
      <c r="AF133" s="2"/>
    </row>
    <row r="134" spans="1:32" ht="37.5" customHeight="1" hidden="1">
      <c r="A134" s="6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61" t="s">
        <v>35</v>
      </c>
      <c r="O134" s="51">
        <v>706</v>
      </c>
      <c r="P134" s="52">
        <v>501</v>
      </c>
      <c r="Q134" s="53">
        <v>1</v>
      </c>
      <c r="R134" s="62" t="s">
        <v>34</v>
      </c>
      <c r="S134" s="83">
        <v>0</v>
      </c>
      <c r="T134" s="84"/>
      <c r="U134" s="98"/>
      <c r="V134" s="98"/>
      <c r="W134" s="76" t="e">
        <f t="shared" si="6"/>
        <v>#DIV/0!</v>
      </c>
      <c r="X134" s="104"/>
      <c r="Y134" s="104"/>
      <c r="Z134" s="75" t="e">
        <f t="shared" si="7"/>
        <v>#DIV/0!</v>
      </c>
      <c r="AA134" s="75" t="e">
        <f t="shared" si="4"/>
        <v>#DIV/0!</v>
      </c>
      <c r="AB134" s="6" t="s">
        <v>1</v>
      </c>
      <c r="AC134" s="2"/>
      <c r="AD134" s="2"/>
      <c r="AE134" s="2"/>
      <c r="AF134" s="2"/>
    </row>
    <row r="135" spans="1:32" ht="19.5" customHeight="1" hidden="1">
      <c r="A135" s="6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61" t="s">
        <v>10</v>
      </c>
      <c r="O135" s="51">
        <v>706</v>
      </c>
      <c r="P135" s="52">
        <v>501</v>
      </c>
      <c r="Q135" s="53">
        <v>1</v>
      </c>
      <c r="R135" s="62" t="s">
        <v>34</v>
      </c>
      <c r="S135" s="83">
        <v>200</v>
      </c>
      <c r="T135" s="84"/>
      <c r="U135" s="98"/>
      <c r="V135" s="98"/>
      <c r="W135" s="76" t="e">
        <f t="shared" si="6"/>
        <v>#DIV/0!</v>
      </c>
      <c r="X135" s="104"/>
      <c r="Y135" s="104"/>
      <c r="Z135" s="75" t="e">
        <f t="shared" si="7"/>
        <v>#DIV/0!</v>
      </c>
      <c r="AA135" s="75" t="e">
        <f t="shared" si="4"/>
        <v>#DIV/0!</v>
      </c>
      <c r="AB135" s="6" t="s">
        <v>1</v>
      </c>
      <c r="AC135" s="2"/>
      <c r="AD135" s="2"/>
      <c r="AE135" s="2"/>
      <c r="AF135" s="2"/>
    </row>
    <row r="136" spans="1:32" ht="20.25" customHeight="1" hidden="1">
      <c r="A136" s="6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61" t="s">
        <v>9</v>
      </c>
      <c r="O136" s="51">
        <v>706</v>
      </c>
      <c r="P136" s="52">
        <v>501</v>
      </c>
      <c r="Q136" s="53">
        <v>1</v>
      </c>
      <c r="R136" s="62" t="s">
        <v>34</v>
      </c>
      <c r="S136" s="83">
        <v>220</v>
      </c>
      <c r="T136" s="84"/>
      <c r="U136" s="98"/>
      <c r="V136" s="98"/>
      <c r="W136" s="76" t="e">
        <f t="shared" si="6"/>
        <v>#DIV/0!</v>
      </c>
      <c r="X136" s="104"/>
      <c r="Y136" s="104"/>
      <c r="Z136" s="75" t="e">
        <f t="shared" si="7"/>
        <v>#DIV/0!</v>
      </c>
      <c r="AA136" s="75" t="e">
        <f t="shared" si="4"/>
        <v>#DIV/0!</v>
      </c>
      <c r="AB136" s="6" t="s">
        <v>1</v>
      </c>
      <c r="AC136" s="2"/>
      <c r="AD136" s="2"/>
      <c r="AE136" s="2"/>
      <c r="AF136" s="2"/>
    </row>
    <row r="137" spans="1:32" ht="30" customHeight="1" hidden="1">
      <c r="A137" s="6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61" t="s">
        <v>25</v>
      </c>
      <c r="O137" s="51">
        <v>706</v>
      </c>
      <c r="P137" s="52">
        <v>501</v>
      </c>
      <c r="Q137" s="53">
        <v>1</v>
      </c>
      <c r="R137" s="62" t="s">
        <v>34</v>
      </c>
      <c r="S137" s="83">
        <v>225</v>
      </c>
      <c r="T137" s="84"/>
      <c r="U137" s="98"/>
      <c r="V137" s="98"/>
      <c r="W137" s="76" t="e">
        <f t="shared" si="6"/>
        <v>#DIV/0!</v>
      </c>
      <c r="X137" s="104"/>
      <c r="Y137" s="104"/>
      <c r="Z137" s="75" t="e">
        <f t="shared" si="7"/>
        <v>#DIV/0!</v>
      </c>
      <c r="AA137" s="75" t="e">
        <f t="shared" si="4"/>
        <v>#DIV/0!</v>
      </c>
      <c r="AB137" s="6" t="s">
        <v>1</v>
      </c>
      <c r="AC137" s="2"/>
      <c r="AD137" s="2"/>
      <c r="AE137" s="2"/>
      <c r="AF137" s="2"/>
    </row>
    <row r="138" spans="1:32" ht="32.25" customHeight="1" hidden="1">
      <c r="A138" s="6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61" t="s">
        <v>8</v>
      </c>
      <c r="O138" s="51">
        <v>706</v>
      </c>
      <c r="P138" s="52">
        <v>501</v>
      </c>
      <c r="Q138" s="53">
        <v>1</v>
      </c>
      <c r="R138" s="62" t="s">
        <v>34</v>
      </c>
      <c r="S138" s="83">
        <v>226</v>
      </c>
      <c r="T138" s="84"/>
      <c r="U138" s="98"/>
      <c r="V138" s="98"/>
      <c r="W138" s="76" t="e">
        <f t="shared" si="6"/>
        <v>#DIV/0!</v>
      </c>
      <c r="X138" s="104"/>
      <c r="Y138" s="104"/>
      <c r="Z138" s="75" t="e">
        <f t="shared" si="7"/>
        <v>#DIV/0!</v>
      </c>
      <c r="AA138" s="75" t="e">
        <f t="shared" si="4"/>
        <v>#DIV/0!</v>
      </c>
      <c r="AB138" s="6" t="s">
        <v>1</v>
      </c>
      <c r="AC138" s="2"/>
      <c r="AD138" s="2"/>
      <c r="AE138" s="2"/>
      <c r="AF138" s="2"/>
    </row>
    <row r="139" spans="1:32" ht="31.5" customHeight="1">
      <c r="A139" s="6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61" t="s">
        <v>73</v>
      </c>
      <c r="O139" s="51">
        <v>706</v>
      </c>
      <c r="P139" s="52">
        <v>501</v>
      </c>
      <c r="Q139" s="53">
        <v>1</v>
      </c>
      <c r="R139" s="56" t="s">
        <v>112</v>
      </c>
      <c r="S139" s="83">
        <v>0</v>
      </c>
      <c r="T139" s="84"/>
      <c r="U139" s="97">
        <v>1500</v>
      </c>
      <c r="V139" s="116">
        <v>459.5</v>
      </c>
      <c r="W139" s="76">
        <f t="shared" si="6"/>
        <v>30.633333333333333</v>
      </c>
      <c r="X139" s="108">
        <v>1500</v>
      </c>
      <c r="Y139" s="117">
        <v>279</v>
      </c>
      <c r="Z139" s="75">
        <f t="shared" si="7"/>
        <v>18.6</v>
      </c>
      <c r="AA139" s="75"/>
      <c r="AB139" s="6" t="s">
        <v>1</v>
      </c>
      <c r="AC139" s="2"/>
      <c r="AD139" s="2"/>
      <c r="AE139" s="2"/>
      <c r="AF139" s="2"/>
    </row>
    <row r="140" spans="1:32" ht="33.75" customHeight="1" hidden="1">
      <c r="A140" s="6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61" t="s">
        <v>33</v>
      </c>
      <c r="O140" s="51">
        <v>706</v>
      </c>
      <c r="P140" s="52">
        <v>501</v>
      </c>
      <c r="Q140" s="53">
        <v>1</v>
      </c>
      <c r="R140" s="62" t="s">
        <v>32</v>
      </c>
      <c r="S140" s="83">
        <v>0</v>
      </c>
      <c r="T140" s="84"/>
      <c r="U140" s="98"/>
      <c r="V140" s="98"/>
      <c r="W140" s="76" t="e">
        <f t="shared" si="6"/>
        <v>#DIV/0!</v>
      </c>
      <c r="X140" s="104"/>
      <c r="Y140" s="104"/>
      <c r="Z140" s="75" t="e">
        <f t="shared" si="7"/>
        <v>#DIV/0!</v>
      </c>
      <c r="AA140" s="75" t="e">
        <f t="shared" si="4"/>
        <v>#DIV/0!</v>
      </c>
      <c r="AB140" s="6" t="s">
        <v>1</v>
      </c>
      <c r="AC140" s="2"/>
      <c r="AD140" s="2"/>
      <c r="AE140" s="2"/>
      <c r="AF140" s="2"/>
    </row>
    <row r="141" spans="1:32" ht="5.25" customHeight="1" hidden="1">
      <c r="A141" s="6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61" t="s">
        <v>6</v>
      </c>
      <c r="O141" s="51">
        <v>706</v>
      </c>
      <c r="P141" s="52">
        <v>501</v>
      </c>
      <c r="Q141" s="53">
        <v>1</v>
      </c>
      <c r="R141" s="62" t="s">
        <v>32</v>
      </c>
      <c r="S141" s="83">
        <v>300</v>
      </c>
      <c r="T141" s="84"/>
      <c r="U141" s="98"/>
      <c r="V141" s="98"/>
      <c r="W141" s="76" t="e">
        <f t="shared" si="6"/>
        <v>#DIV/0!</v>
      </c>
      <c r="X141" s="104"/>
      <c r="Y141" s="104"/>
      <c r="Z141" s="75" t="e">
        <f t="shared" si="7"/>
        <v>#DIV/0!</v>
      </c>
      <c r="AA141" s="75" t="e">
        <f t="shared" si="4"/>
        <v>#DIV/0!</v>
      </c>
      <c r="AB141" s="6" t="s">
        <v>1</v>
      </c>
      <c r="AC141" s="2"/>
      <c r="AD141" s="2"/>
      <c r="AE141" s="2"/>
      <c r="AF141" s="2"/>
    </row>
    <row r="142" spans="1:32" ht="16.5" customHeight="1">
      <c r="A142" s="6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61" t="s">
        <v>74</v>
      </c>
      <c r="O142" s="64"/>
      <c r="P142" s="65">
        <v>501</v>
      </c>
      <c r="Q142" s="68">
        <v>1</v>
      </c>
      <c r="R142" s="56" t="s">
        <v>113</v>
      </c>
      <c r="S142" s="89">
        <v>310</v>
      </c>
      <c r="T142" s="90"/>
      <c r="U142" s="97">
        <v>6963.8</v>
      </c>
      <c r="V142" s="140">
        <v>3291.8</v>
      </c>
      <c r="W142" s="76">
        <f t="shared" si="6"/>
        <v>47.27016858611678</v>
      </c>
      <c r="X142" s="108">
        <v>6481</v>
      </c>
      <c r="Y142" s="141">
        <v>3761.1</v>
      </c>
      <c r="Z142" s="75">
        <f t="shared" si="7"/>
        <v>58.03271100138867</v>
      </c>
      <c r="AA142" s="75">
        <f t="shared" si="4"/>
        <v>114.25663770581444</v>
      </c>
      <c r="AB142" s="6" t="s">
        <v>1</v>
      </c>
      <c r="AC142" s="2"/>
      <c r="AD142" s="2"/>
      <c r="AE142" s="2"/>
      <c r="AF142" s="2"/>
    </row>
    <row r="143" spans="1:32" ht="30.75">
      <c r="A143" s="6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61" t="s">
        <v>21</v>
      </c>
      <c r="O143" s="51">
        <v>706</v>
      </c>
      <c r="P143" s="52">
        <v>502</v>
      </c>
      <c r="Q143" s="53">
        <v>2</v>
      </c>
      <c r="R143" s="56" t="s">
        <v>114</v>
      </c>
      <c r="S143" s="83">
        <v>0</v>
      </c>
      <c r="T143" s="84"/>
      <c r="U143" s="97">
        <v>432.9</v>
      </c>
      <c r="V143" s="116">
        <v>200.7</v>
      </c>
      <c r="W143" s="76">
        <f t="shared" si="6"/>
        <v>46.36174636174636</v>
      </c>
      <c r="X143" s="108">
        <v>426.7</v>
      </c>
      <c r="Y143" s="117">
        <v>235</v>
      </c>
      <c r="Z143" s="75">
        <f t="shared" si="7"/>
        <v>55.07382235762831</v>
      </c>
      <c r="AA143" s="75">
        <f t="shared" si="4"/>
        <v>117.09018435475835</v>
      </c>
      <c r="AB143" s="6" t="s">
        <v>1</v>
      </c>
      <c r="AC143" s="2"/>
      <c r="AD143" s="2"/>
      <c r="AE143" s="2"/>
      <c r="AF143" s="2"/>
    </row>
    <row r="144" spans="1:32" ht="62.25">
      <c r="A144" s="6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63" t="s">
        <v>141</v>
      </c>
      <c r="O144" s="51">
        <v>706</v>
      </c>
      <c r="P144" s="52">
        <v>409</v>
      </c>
      <c r="Q144" s="53">
        <v>9</v>
      </c>
      <c r="R144" s="54" t="s">
        <v>100</v>
      </c>
      <c r="S144" s="83">
        <v>0</v>
      </c>
      <c r="T144" s="84"/>
      <c r="U144" s="100">
        <f>SUM(U152)</f>
        <v>1600</v>
      </c>
      <c r="V144" s="100">
        <f>SUM(V152)</f>
        <v>1000</v>
      </c>
      <c r="W144" s="75">
        <f t="shared" si="6"/>
        <v>62.5</v>
      </c>
      <c r="X144" s="107">
        <f>X152</f>
        <v>7765</v>
      </c>
      <c r="Y144" s="107">
        <f>Y152</f>
        <v>7000</v>
      </c>
      <c r="Z144" s="75">
        <f t="shared" si="3"/>
        <v>90.1481004507405</v>
      </c>
      <c r="AA144" s="75">
        <f t="shared" si="4"/>
        <v>700</v>
      </c>
      <c r="AB144" s="6" t="s">
        <v>1</v>
      </c>
      <c r="AC144" s="2"/>
      <c r="AD144" s="2"/>
      <c r="AE144" s="2"/>
      <c r="AF144" s="2"/>
    </row>
    <row r="145" spans="1:32" ht="0.75" customHeight="1" hidden="1">
      <c r="A145" s="6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61" t="s">
        <v>11</v>
      </c>
      <c r="O145" s="51">
        <v>706</v>
      </c>
      <c r="P145" s="52">
        <v>409</v>
      </c>
      <c r="Q145" s="53">
        <v>9</v>
      </c>
      <c r="R145" s="62" t="s">
        <v>38</v>
      </c>
      <c r="S145" s="83">
        <v>0</v>
      </c>
      <c r="T145" s="84"/>
      <c r="U145" s="98"/>
      <c r="V145" s="98"/>
      <c r="W145" s="76"/>
      <c r="X145" s="104"/>
      <c r="Y145" s="104"/>
      <c r="Z145" s="75" t="e">
        <f t="shared" si="3"/>
        <v>#DIV/0!</v>
      </c>
      <c r="AA145" s="75" t="e">
        <f t="shared" si="4"/>
        <v>#DIV/0!</v>
      </c>
      <c r="AB145" s="6" t="s">
        <v>1</v>
      </c>
      <c r="AC145" s="2"/>
      <c r="AD145" s="2"/>
      <c r="AE145" s="2"/>
      <c r="AF145" s="2"/>
    </row>
    <row r="146" spans="1:32" ht="20.25" customHeight="1" hidden="1">
      <c r="A146" s="6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61" t="s">
        <v>10</v>
      </c>
      <c r="O146" s="51">
        <v>706</v>
      </c>
      <c r="P146" s="52">
        <v>409</v>
      </c>
      <c r="Q146" s="53">
        <v>9</v>
      </c>
      <c r="R146" s="62" t="s">
        <v>38</v>
      </c>
      <c r="S146" s="83">
        <v>200</v>
      </c>
      <c r="T146" s="84"/>
      <c r="U146" s="98"/>
      <c r="V146" s="98"/>
      <c r="W146" s="76"/>
      <c r="X146" s="104"/>
      <c r="Y146" s="104"/>
      <c r="Z146" s="75" t="e">
        <f t="shared" si="3"/>
        <v>#DIV/0!</v>
      </c>
      <c r="AA146" s="75" t="e">
        <f t="shared" si="4"/>
        <v>#DIV/0!</v>
      </c>
      <c r="AB146" s="6" t="s">
        <v>1</v>
      </c>
      <c r="AC146" s="2"/>
      <c r="AD146" s="2"/>
      <c r="AE146" s="2"/>
      <c r="AF146" s="2"/>
    </row>
    <row r="147" spans="1:32" ht="21" customHeight="1" hidden="1">
      <c r="A147" s="6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61" t="s">
        <v>9</v>
      </c>
      <c r="O147" s="51">
        <v>706</v>
      </c>
      <c r="P147" s="52">
        <v>409</v>
      </c>
      <c r="Q147" s="53">
        <v>9</v>
      </c>
      <c r="R147" s="62" t="s">
        <v>38</v>
      </c>
      <c r="S147" s="83">
        <v>220</v>
      </c>
      <c r="T147" s="84"/>
      <c r="U147" s="98"/>
      <c r="V147" s="98"/>
      <c r="W147" s="76"/>
      <c r="X147" s="104"/>
      <c r="Y147" s="104"/>
      <c r="Z147" s="75" t="e">
        <f t="shared" si="3"/>
        <v>#DIV/0!</v>
      </c>
      <c r="AA147" s="75" t="e">
        <f t="shared" si="4"/>
        <v>#DIV/0!</v>
      </c>
      <c r="AB147" s="6" t="s">
        <v>1</v>
      </c>
      <c r="AC147" s="2"/>
      <c r="AD147" s="2"/>
      <c r="AE147" s="2"/>
      <c r="AF147" s="2"/>
    </row>
    <row r="148" spans="1:32" ht="28.5" customHeight="1" hidden="1">
      <c r="A148" s="6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61" t="s">
        <v>25</v>
      </c>
      <c r="O148" s="51">
        <v>706</v>
      </c>
      <c r="P148" s="52">
        <v>409</v>
      </c>
      <c r="Q148" s="53">
        <v>9</v>
      </c>
      <c r="R148" s="62" t="s">
        <v>38</v>
      </c>
      <c r="S148" s="83">
        <v>225</v>
      </c>
      <c r="T148" s="84"/>
      <c r="U148" s="98"/>
      <c r="V148" s="98"/>
      <c r="W148" s="76"/>
      <c r="X148" s="104"/>
      <c r="Y148" s="104"/>
      <c r="Z148" s="75" t="e">
        <f t="shared" si="3"/>
        <v>#DIV/0!</v>
      </c>
      <c r="AA148" s="75" t="e">
        <f t="shared" si="4"/>
        <v>#DIV/0!</v>
      </c>
      <c r="AB148" s="6" t="s">
        <v>1</v>
      </c>
      <c r="AC148" s="2"/>
      <c r="AD148" s="2"/>
      <c r="AE148" s="2"/>
      <c r="AF148" s="2"/>
    </row>
    <row r="149" spans="1:32" ht="0.75" customHeight="1" hidden="1">
      <c r="A149" s="6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61" t="s">
        <v>8</v>
      </c>
      <c r="O149" s="51">
        <v>706</v>
      </c>
      <c r="P149" s="52">
        <v>409</v>
      </c>
      <c r="Q149" s="53">
        <v>9</v>
      </c>
      <c r="R149" s="62" t="s">
        <v>38</v>
      </c>
      <c r="S149" s="83">
        <v>226</v>
      </c>
      <c r="T149" s="84"/>
      <c r="U149" s="98"/>
      <c r="V149" s="98"/>
      <c r="W149" s="76"/>
      <c r="X149" s="104"/>
      <c r="Y149" s="104"/>
      <c r="Z149" s="75" t="e">
        <f t="shared" si="3"/>
        <v>#DIV/0!</v>
      </c>
      <c r="AA149" s="75" t="e">
        <f t="shared" si="4"/>
        <v>#DIV/0!</v>
      </c>
      <c r="AB149" s="6" t="s">
        <v>1</v>
      </c>
      <c r="AC149" s="2"/>
      <c r="AD149" s="2"/>
      <c r="AE149" s="2"/>
      <c r="AF149" s="2"/>
    </row>
    <row r="150" spans="1:32" ht="30" customHeight="1" hidden="1">
      <c r="A150" s="6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63" t="s">
        <v>37</v>
      </c>
      <c r="O150" s="64">
        <v>706</v>
      </c>
      <c r="P150" s="65">
        <v>500</v>
      </c>
      <c r="Q150" s="53">
        <v>0</v>
      </c>
      <c r="R150" s="66" t="s">
        <v>1</v>
      </c>
      <c r="S150" s="89">
        <v>0</v>
      </c>
      <c r="T150" s="84"/>
      <c r="U150" s="96"/>
      <c r="V150" s="96"/>
      <c r="W150" s="75"/>
      <c r="X150" s="106"/>
      <c r="Y150" s="106"/>
      <c r="Z150" s="75" t="e">
        <f t="shared" si="3"/>
        <v>#DIV/0!</v>
      </c>
      <c r="AA150" s="75" t="e">
        <f aca="true" t="shared" si="8" ref="AA150:AA180">Y150/V150*100</f>
        <v>#DIV/0!</v>
      </c>
      <c r="AB150" s="6" t="s">
        <v>1</v>
      </c>
      <c r="AC150" s="2"/>
      <c r="AD150" s="2"/>
      <c r="AE150" s="2"/>
      <c r="AF150" s="2"/>
    </row>
    <row r="151" spans="1:32" ht="24" customHeight="1" hidden="1">
      <c r="A151" s="6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61" t="s">
        <v>36</v>
      </c>
      <c r="O151" s="51">
        <v>706</v>
      </c>
      <c r="P151" s="52">
        <v>501</v>
      </c>
      <c r="Q151" s="53">
        <v>1</v>
      </c>
      <c r="R151" s="62" t="s">
        <v>1</v>
      </c>
      <c r="S151" s="83">
        <v>0</v>
      </c>
      <c r="T151" s="84"/>
      <c r="U151" s="98"/>
      <c r="V151" s="98"/>
      <c r="W151" s="76"/>
      <c r="X151" s="104"/>
      <c r="Y151" s="104"/>
      <c r="Z151" s="75" t="e">
        <f t="shared" si="3"/>
        <v>#DIV/0!</v>
      </c>
      <c r="AA151" s="75" t="e">
        <f t="shared" si="8"/>
        <v>#DIV/0!</v>
      </c>
      <c r="AB151" s="6" t="s">
        <v>1</v>
      </c>
      <c r="AC151" s="2"/>
      <c r="AD151" s="2"/>
      <c r="AE151" s="2"/>
      <c r="AF151" s="2"/>
    </row>
    <row r="152" spans="1:32" ht="53.25" customHeight="1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55" t="s">
        <v>110</v>
      </c>
      <c r="O152" s="64"/>
      <c r="P152" s="65"/>
      <c r="Q152" s="68"/>
      <c r="R152" s="56">
        <v>8110100000</v>
      </c>
      <c r="S152" s="89"/>
      <c r="T152" s="90"/>
      <c r="U152" s="97">
        <v>1600</v>
      </c>
      <c r="V152" s="116">
        <v>1000</v>
      </c>
      <c r="W152" s="76">
        <f>SUM(V152)/U152*100</f>
        <v>62.5</v>
      </c>
      <c r="X152" s="108">
        <v>7765</v>
      </c>
      <c r="Y152" s="117">
        <v>7000</v>
      </c>
      <c r="Z152" s="75">
        <f t="shared" si="3"/>
        <v>90.1481004507405</v>
      </c>
      <c r="AA152" s="75">
        <f t="shared" si="8"/>
        <v>700</v>
      </c>
      <c r="AB152" s="6"/>
      <c r="AC152" s="2"/>
      <c r="AD152" s="2"/>
      <c r="AE152" s="2"/>
      <c r="AF152" s="2"/>
    </row>
    <row r="153" spans="1:32" ht="0.75" customHeight="1" hidden="1">
      <c r="A153" s="6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61" t="s">
        <v>11</v>
      </c>
      <c r="O153" s="51">
        <v>706</v>
      </c>
      <c r="P153" s="52">
        <v>502</v>
      </c>
      <c r="Q153" s="53">
        <v>2</v>
      </c>
      <c r="R153" s="142" t="s">
        <v>29</v>
      </c>
      <c r="S153" s="128">
        <v>0</v>
      </c>
      <c r="T153" s="129"/>
      <c r="U153" s="130"/>
      <c r="V153" s="130"/>
      <c r="W153" s="131"/>
      <c r="X153" s="132"/>
      <c r="Y153" s="132"/>
      <c r="Z153" s="120" t="e">
        <f aca="true" t="shared" si="9" ref="Z153:Z179">Y153/X153*100</f>
        <v>#DIV/0!</v>
      </c>
      <c r="AA153" s="120" t="e">
        <f t="shared" si="8"/>
        <v>#DIV/0!</v>
      </c>
      <c r="AB153" s="6" t="s">
        <v>1</v>
      </c>
      <c r="AC153" s="2"/>
      <c r="AD153" s="2"/>
      <c r="AE153" s="2"/>
      <c r="AF153" s="2"/>
    </row>
    <row r="154" spans="1:32" ht="12.75" customHeight="1" hidden="1">
      <c r="A154" s="6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61" t="s">
        <v>10</v>
      </c>
      <c r="O154" s="51">
        <v>706</v>
      </c>
      <c r="P154" s="52">
        <v>502</v>
      </c>
      <c r="Q154" s="53">
        <v>2</v>
      </c>
      <c r="R154" s="62" t="s">
        <v>29</v>
      </c>
      <c r="S154" s="83">
        <v>200</v>
      </c>
      <c r="T154" s="84"/>
      <c r="U154" s="98"/>
      <c r="V154" s="98"/>
      <c r="W154" s="76"/>
      <c r="X154" s="104"/>
      <c r="Y154" s="104"/>
      <c r="Z154" s="93" t="e">
        <f t="shared" si="9"/>
        <v>#DIV/0!</v>
      </c>
      <c r="AA154" s="93" t="e">
        <f t="shared" si="8"/>
        <v>#DIV/0!</v>
      </c>
      <c r="AB154" s="6" t="s">
        <v>1</v>
      </c>
      <c r="AC154" s="2"/>
      <c r="AD154" s="2"/>
      <c r="AE154" s="2"/>
      <c r="AF154" s="2"/>
    </row>
    <row r="155" spans="1:32" ht="12.75" customHeight="1" hidden="1">
      <c r="A155" s="6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61" t="s">
        <v>9</v>
      </c>
      <c r="O155" s="51">
        <v>706</v>
      </c>
      <c r="P155" s="52">
        <v>502</v>
      </c>
      <c r="Q155" s="53">
        <v>2</v>
      </c>
      <c r="R155" s="62" t="s">
        <v>29</v>
      </c>
      <c r="S155" s="83">
        <v>220</v>
      </c>
      <c r="T155" s="84"/>
      <c r="U155" s="98"/>
      <c r="V155" s="98"/>
      <c r="W155" s="76"/>
      <c r="X155" s="104"/>
      <c r="Y155" s="104"/>
      <c r="Z155" s="93" t="e">
        <f t="shared" si="9"/>
        <v>#DIV/0!</v>
      </c>
      <c r="AA155" s="93" t="e">
        <f t="shared" si="8"/>
        <v>#DIV/0!</v>
      </c>
      <c r="AB155" s="6" t="s">
        <v>1</v>
      </c>
      <c r="AC155" s="2"/>
      <c r="AD155" s="2"/>
      <c r="AE155" s="2"/>
      <c r="AF155" s="2"/>
    </row>
    <row r="156" spans="1:32" ht="12.75" customHeight="1" hidden="1">
      <c r="A156" s="6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61" t="s">
        <v>25</v>
      </c>
      <c r="O156" s="51">
        <v>706</v>
      </c>
      <c r="P156" s="52">
        <v>502</v>
      </c>
      <c r="Q156" s="53">
        <v>2</v>
      </c>
      <c r="R156" s="62" t="s">
        <v>29</v>
      </c>
      <c r="S156" s="83">
        <v>225</v>
      </c>
      <c r="T156" s="84"/>
      <c r="U156" s="98"/>
      <c r="V156" s="98"/>
      <c r="W156" s="76"/>
      <c r="X156" s="104"/>
      <c r="Y156" s="104"/>
      <c r="Z156" s="93" t="e">
        <f t="shared" si="9"/>
        <v>#DIV/0!</v>
      </c>
      <c r="AA156" s="93" t="e">
        <f t="shared" si="8"/>
        <v>#DIV/0!</v>
      </c>
      <c r="AB156" s="6" t="s">
        <v>1</v>
      </c>
      <c r="AC156" s="2"/>
      <c r="AD156" s="2"/>
      <c r="AE156" s="2"/>
      <c r="AF156" s="2"/>
    </row>
    <row r="157" spans="1:32" ht="12.75" customHeight="1" hidden="1">
      <c r="A157" s="6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61" t="s">
        <v>8</v>
      </c>
      <c r="O157" s="51">
        <v>706</v>
      </c>
      <c r="P157" s="52">
        <v>502</v>
      </c>
      <c r="Q157" s="53">
        <v>2</v>
      </c>
      <c r="R157" s="62" t="s">
        <v>29</v>
      </c>
      <c r="S157" s="83">
        <v>226</v>
      </c>
      <c r="T157" s="84"/>
      <c r="U157" s="98"/>
      <c r="V157" s="98"/>
      <c r="W157" s="76"/>
      <c r="X157" s="104"/>
      <c r="Y157" s="104"/>
      <c r="Z157" s="93" t="e">
        <f t="shared" si="9"/>
        <v>#DIV/0!</v>
      </c>
      <c r="AA157" s="93" t="e">
        <f t="shared" si="8"/>
        <v>#DIV/0!</v>
      </c>
      <c r="AB157" s="6" t="s">
        <v>1</v>
      </c>
      <c r="AC157" s="2"/>
      <c r="AD157" s="2"/>
      <c r="AE157" s="2"/>
      <c r="AF157" s="2"/>
    </row>
    <row r="158" spans="1:32" ht="12.75" customHeight="1" hidden="1">
      <c r="A158" s="6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61" t="s">
        <v>28</v>
      </c>
      <c r="O158" s="51">
        <v>706</v>
      </c>
      <c r="P158" s="52">
        <v>503</v>
      </c>
      <c r="Q158" s="53">
        <v>3</v>
      </c>
      <c r="R158" s="62" t="s">
        <v>1</v>
      </c>
      <c r="S158" s="83">
        <v>0</v>
      </c>
      <c r="T158" s="84"/>
      <c r="U158" s="98"/>
      <c r="V158" s="98"/>
      <c r="W158" s="76"/>
      <c r="X158" s="104"/>
      <c r="Y158" s="104"/>
      <c r="Z158" s="93" t="e">
        <f t="shared" si="9"/>
        <v>#DIV/0!</v>
      </c>
      <c r="AA158" s="93" t="e">
        <f t="shared" si="8"/>
        <v>#DIV/0!</v>
      </c>
      <c r="AB158" s="6" t="s">
        <v>1</v>
      </c>
      <c r="AC158" s="2"/>
      <c r="AD158" s="2"/>
      <c r="AE158" s="2"/>
      <c r="AF158" s="2"/>
    </row>
    <row r="159" spans="1:32" ht="78" customHeight="1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3" t="s">
        <v>129</v>
      </c>
      <c r="O159" s="51"/>
      <c r="P159" s="52"/>
      <c r="Q159" s="53"/>
      <c r="R159" s="54" t="s">
        <v>123</v>
      </c>
      <c r="S159" s="83"/>
      <c r="T159" s="84"/>
      <c r="U159" s="96">
        <v>14</v>
      </c>
      <c r="V159" s="98"/>
      <c r="W159" s="76"/>
      <c r="X159" s="106">
        <f>X160+X161</f>
        <v>5</v>
      </c>
      <c r="Y159" s="106">
        <f>Y160+Y161</f>
        <v>0</v>
      </c>
      <c r="Z159" s="93">
        <f t="shared" si="9"/>
        <v>0</v>
      </c>
      <c r="AA159" s="93"/>
      <c r="AB159" s="6"/>
      <c r="AC159" s="2"/>
      <c r="AD159" s="2"/>
      <c r="AE159" s="2"/>
      <c r="AF159" s="2"/>
    </row>
    <row r="160" spans="1:32" ht="46.5" customHeight="1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1" t="s">
        <v>155</v>
      </c>
      <c r="O160" s="51"/>
      <c r="P160" s="52"/>
      <c r="Q160" s="53"/>
      <c r="R160" s="56" t="s">
        <v>164</v>
      </c>
      <c r="S160" s="83"/>
      <c r="T160" s="84"/>
      <c r="U160" s="98"/>
      <c r="V160" s="98"/>
      <c r="W160" s="76"/>
      <c r="X160" s="104">
        <v>0</v>
      </c>
      <c r="Y160" s="104"/>
      <c r="Z160" s="93"/>
      <c r="AA160" s="93"/>
      <c r="AB160" s="6"/>
      <c r="AC160" s="2"/>
      <c r="AD160" s="2"/>
      <c r="AE160" s="2"/>
      <c r="AF160" s="2"/>
    </row>
    <row r="161" spans="1:32" ht="31.5" customHeight="1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1" t="s">
        <v>130</v>
      </c>
      <c r="O161" s="51"/>
      <c r="P161" s="52"/>
      <c r="Q161" s="53"/>
      <c r="R161" s="56" t="s">
        <v>128</v>
      </c>
      <c r="S161" s="83"/>
      <c r="T161" s="84"/>
      <c r="U161" s="98">
        <v>14</v>
      </c>
      <c r="V161" s="98"/>
      <c r="W161" s="76"/>
      <c r="X161" s="104">
        <v>5</v>
      </c>
      <c r="Y161" s="104"/>
      <c r="Z161" s="93"/>
      <c r="AA161" s="93"/>
      <c r="AB161" s="6"/>
      <c r="AC161" s="2"/>
      <c r="AD161" s="2"/>
      <c r="AE161" s="2"/>
      <c r="AF161" s="2"/>
    </row>
    <row r="162" spans="1:32" ht="98.25" customHeight="1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50" t="s">
        <v>133</v>
      </c>
      <c r="O162" s="51"/>
      <c r="P162" s="52"/>
      <c r="Q162" s="53"/>
      <c r="R162" s="54" t="s">
        <v>132</v>
      </c>
      <c r="S162" s="83"/>
      <c r="T162" s="84"/>
      <c r="U162" s="96">
        <f>U163+U164+U165</f>
        <v>15</v>
      </c>
      <c r="V162" s="98"/>
      <c r="W162" s="76"/>
      <c r="X162" s="106">
        <f>X163+X164+X165</f>
        <v>115</v>
      </c>
      <c r="Y162" s="104"/>
      <c r="Z162" s="93"/>
      <c r="AA162" s="93"/>
      <c r="AB162" s="6"/>
      <c r="AC162" s="2"/>
      <c r="AD162" s="2"/>
      <c r="AE162" s="2"/>
      <c r="AF162" s="2"/>
    </row>
    <row r="163" spans="1:32" ht="24" customHeight="1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1" t="s">
        <v>134</v>
      </c>
      <c r="O163" s="51"/>
      <c r="P163" s="52"/>
      <c r="Q163" s="53"/>
      <c r="R163" s="56" t="s">
        <v>135</v>
      </c>
      <c r="S163" s="83"/>
      <c r="T163" s="84"/>
      <c r="U163" s="98">
        <v>5</v>
      </c>
      <c r="V163" s="98"/>
      <c r="W163" s="76"/>
      <c r="X163" s="104">
        <v>5</v>
      </c>
      <c r="Y163" s="104"/>
      <c r="Z163" s="93"/>
      <c r="AA163" s="93"/>
      <c r="AB163" s="6"/>
      <c r="AC163" s="2"/>
      <c r="AD163" s="2"/>
      <c r="AE163" s="2"/>
      <c r="AF163" s="2"/>
    </row>
    <row r="164" spans="1:32" ht="51.75" customHeight="1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94" t="s">
        <v>169</v>
      </c>
      <c r="O164" s="51"/>
      <c r="P164" s="52"/>
      <c r="Q164" s="53"/>
      <c r="R164" s="56" t="s">
        <v>136</v>
      </c>
      <c r="S164" s="83"/>
      <c r="T164" s="84"/>
      <c r="U164" s="98">
        <v>10</v>
      </c>
      <c r="V164" s="98"/>
      <c r="W164" s="76"/>
      <c r="X164" s="104">
        <v>10</v>
      </c>
      <c r="Y164" s="106"/>
      <c r="Z164" s="93"/>
      <c r="AA164" s="93"/>
      <c r="AB164" s="6"/>
      <c r="AC164" s="2"/>
      <c r="AD164" s="2"/>
      <c r="AE164" s="2"/>
      <c r="AF164" s="2"/>
    </row>
    <row r="165" spans="1:32" ht="33" customHeight="1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43" t="s">
        <v>167</v>
      </c>
      <c r="O165" s="136"/>
      <c r="P165" s="52"/>
      <c r="Q165" s="53"/>
      <c r="R165" s="56" t="s">
        <v>168</v>
      </c>
      <c r="S165" s="83"/>
      <c r="T165" s="84"/>
      <c r="U165" s="98"/>
      <c r="V165" s="98"/>
      <c r="W165" s="76"/>
      <c r="X165" s="104">
        <v>100</v>
      </c>
      <c r="Y165" s="104"/>
      <c r="Z165" s="93"/>
      <c r="AA165" s="93"/>
      <c r="AB165" s="6"/>
      <c r="AC165" s="2"/>
      <c r="AD165" s="2"/>
      <c r="AE165" s="2"/>
      <c r="AF165" s="2"/>
    </row>
    <row r="166" spans="1:32" ht="99" customHeight="1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44" t="s">
        <v>131</v>
      </c>
      <c r="O166" s="136"/>
      <c r="P166" s="52"/>
      <c r="Q166" s="53"/>
      <c r="R166" s="54" t="s">
        <v>124</v>
      </c>
      <c r="S166" s="83"/>
      <c r="T166" s="84"/>
      <c r="U166" s="96">
        <v>300</v>
      </c>
      <c r="V166" s="96"/>
      <c r="W166" s="75"/>
      <c r="X166" s="106">
        <f>X167</f>
        <v>0</v>
      </c>
      <c r="Y166" s="106"/>
      <c r="Z166" s="93"/>
      <c r="AA166" s="93"/>
      <c r="AB166" s="6"/>
      <c r="AC166" s="2"/>
      <c r="AD166" s="2"/>
      <c r="AE166" s="2"/>
      <c r="AF166" s="2"/>
    </row>
    <row r="167" spans="1:32" ht="40.5" customHeight="1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37" t="s">
        <v>145</v>
      </c>
      <c r="O167" s="136">
        <v>706</v>
      </c>
      <c r="P167" s="52">
        <v>1101</v>
      </c>
      <c r="Q167" s="53">
        <v>1</v>
      </c>
      <c r="R167" s="56" t="s">
        <v>125</v>
      </c>
      <c r="S167" s="83">
        <v>0</v>
      </c>
      <c r="T167" s="84"/>
      <c r="U167" s="98">
        <v>300</v>
      </c>
      <c r="V167" s="98"/>
      <c r="W167" s="76"/>
      <c r="X167" s="104">
        <v>0</v>
      </c>
      <c r="Y167" s="104"/>
      <c r="Z167" s="93"/>
      <c r="AA167" s="93"/>
      <c r="AB167" s="6"/>
      <c r="AC167" s="2"/>
      <c r="AD167" s="2"/>
      <c r="AE167" s="2"/>
      <c r="AF167" s="2"/>
    </row>
    <row r="168" spans="1:32" ht="66" customHeight="1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3" t="s">
        <v>146</v>
      </c>
      <c r="O168" s="136"/>
      <c r="P168" s="52"/>
      <c r="Q168" s="53"/>
      <c r="R168" s="54" t="s">
        <v>120</v>
      </c>
      <c r="S168" s="83"/>
      <c r="T168" s="84"/>
      <c r="U168" s="100"/>
      <c r="V168" s="100"/>
      <c r="W168" s="76"/>
      <c r="X168" s="107">
        <f>X169</f>
        <v>10</v>
      </c>
      <c r="Y168" s="107"/>
      <c r="Z168" s="93"/>
      <c r="AA168" s="93"/>
      <c r="AB168" s="6"/>
      <c r="AC168" s="2"/>
      <c r="AD168" s="2"/>
      <c r="AE168" s="2"/>
      <c r="AF168" s="2"/>
    </row>
    <row r="169" spans="1:32" ht="48.75" customHeight="1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1" t="s">
        <v>122</v>
      </c>
      <c r="O169" s="136">
        <v>706</v>
      </c>
      <c r="P169" s="52">
        <v>1101</v>
      </c>
      <c r="Q169" s="53">
        <v>1</v>
      </c>
      <c r="R169" s="56" t="s">
        <v>121</v>
      </c>
      <c r="S169" s="83">
        <v>0</v>
      </c>
      <c r="T169" s="84"/>
      <c r="U169" s="97"/>
      <c r="V169" s="97"/>
      <c r="W169" s="76"/>
      <c r="X169" s="108">
        <v>10</v>
      </c>
      <c r="Y169" s="105"/>
      <c r="Z169" s="93"/>
      <c r="AA169" s="93"/>
      <c r="AB169" s="6"/>
      <c r="AC169" s="2"/>
      <c r="AD169" s="2"/>
      <c r="AE169" s="2"/>
      <c r="AF169" s="2"/>
    </row>
    <row r="170" spans="1:32" ht="66" customHeight="1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44" t="s">
        <v>147</v>
      </c>
      <c r="O170" s="136"/>
      <c r="P170" s="52"/>
      <c r="Q170" s="53"/>
      <c r="R170" s="54" t="s">
        <v>126</v>
      </c>
      <c r="S170" s="83"/>
      <c r="T170" s="84"/>
      <c r="U170" s="100">
        <f>SUM(U171)</f>
        <v>63858.5</v>
      </c>
      <c r="V170" s="100">
        <f>SUM(V171)</f>
        <v>8238.1</v>
      </c>
      <c r="W170" s="76">
        <f>SUM(V170)/U170*100</f>
        <v>12.900553567653484</v>
      </c>
      <c r="X170" s="103">
        <f>X171</f>
        <v>0</v>
      </c>
      <c r="Y170" s="106"/>
      <c r="Z170" s="93"/>
      <c r="AA170" s="93"/>
      <c r="AB170" s="6"/>
      <c r="AC170" s="2"/>
      <c r="AD170" s="2"/>
      <c r="AE170" s="2"/>
      <c r="AF170" s="2"/>
    </row>
    <row r="171" spans="1:32" ht="30.75">
      <c r="A171" s="6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37" t="s">
        <v>178</v>
      </c>
      <c r="O171" s="136"/>
      <c r="P171" s="52"/>
      <c r="Q171" s="53"/>
      <c r="R171" s="56" t="s">
        <v>127</v>
      </c>
      <c r="S171" s="83"/>
      <c r="T171" s="84"/>
      <c r="U171" s="98">
        <v>63858.5</v>
      </c>
      <c r="V171" s="98">
        <v>8238.1</v>
      </c>
      <c r="W171" s="76">
        <f>SUM(V171)/U171*100</f>
        <v>12.900553567653484</v>
      </c>
      <c r="X171" s="104"/>
      <c r="Y171" s="104"/>
      <c r="Z171" s="93"/>
      <c r="AA171" s="93"/>
      <c r="AB171" s="6" t="s">
        <v>1</v>
      </c>
      <c r="AC171" s="2"/>
      <c r="AD171" s="2"/>
      <c r="AE171" s="2"/>
      <c r="AF171" s="2"/>
    </row>
    <row r="172" spans="1:32" ht="0.75" customHeight="1" hidden="1">
      <c r="A172" s="6"/>
      <c r="B172" s="164" t="s">
        <v>2</v>
      </c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45" t="s">
        <v>11</v>
      </c>
      <c r="O172" s="51">
        <v>706</v>
      </c>
      <c r="P172" s="52">
        <v>1101</v>
      </c>
      <c r="Q172" s="53">
        <v>1</v>
      </c>
      <c r="R172" s="88" t="s">
        <v>3</v>
      </c>
      <c r="S172" s="83">
        <v>0</v>
      </c>
      <c r="T172" s="84"/>
      <c r="U172" s="98"/>
      <c r="V172" s="98"/>
      <c r="W172" s="76"/>
      <c r="X172" s="104"/>
      <c r="Y172" s="104"/>
      <c r="Z172" s="93" t="e">
        <f t="shared" si="9"/>
        <v>#DIV/0!</v>
      </c>
      <c r="AA172" s="93" t="e">
        <f t="shared" si="8"/>
        <v>#DIV/0!</v>
      </c>
      <c r="AB172" s="6" t="s">
        <v>1</v>
      </c>
      <c r="AC172" s="2"/>
      <c r="AD172" s="2"/>
      <c r="AE172" s="2"/>
      <c r="AF172" s="2"/>
    </row>
    <row r="173" spans="1:32" ht="12.75" customHeight="1" hidden="1">
      <c r="A173" s="6"/>
      <c r="B173" s="164">
        <v>200</v>
      </c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61" t="s">
        <v>10</v>
      </c>
      <c r="O173" s="51">
        <v>706</v>
      </c>
      <c r="P173" s="52">
        <v>1101</v>
      </c>
      <c r="Q173" s="53">
        <v>1</v>
      </c>
      <c r="R173" s="88" t="s">
        <v>3</v>
      </c>
      <c r="S173" s="83">
        <v>200</v>
      </c>
      <c r="T173" s="84"/>
      <c r="U173" s="98"/>
      <c r="V173" s="98"/>
      <c r="W173" s="76"/>
      <c r="X173" s="104"/>
      <c r="Y173" s="104"/>
      <c r="Z173" s="93" t="e">
        <f t="shared" si="9"/>
        <v>#DIV/0!</v>
      </c>
      <c r="AA173" s="93" t="e">
        <f t="shared" si="8"/>
        <v>#DIV/0!</v>
      </c>
      <c r="AB173" s="6" t="s">
        <v>1</v>
      </c>
      <c r="AC173" s="2"/>
      <c r="AD173" s="2"/>
      <c r="AE173" s="2"/>
      <c r="AF173" s="2"/>
    </row>
    <row r="174" spans="1:32" ht="12.75" customHeight="1" hidden="1">
      <c r="A174" s="6"/>
      <c r="B174" s="164">
        <v>220</v>
      </c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61" t="s">
        <v>9</v>
      </c>
      <c r="O174" s="51">
        <v>706</v>
      </c>
      <c r="P174" s="52">
        <v>1101</v>
      </c>
      <c r="Q174" s="53">
        <v>1</v>
      </c>
      <c r="R174" s="88" t="s">
        <v>3</v>
      </c>
      <c r="S174" s="83">
        <v>220</v>
      </c>
      <c r="T174" s="84"/>
      <c r="U174" s="98"/>
      <c r="V174" s="98"/>
      <c r="W174" s="76"/>
      <c r="X174" s="104"/>
      <c r="Y174" s="104"/>
      <c r="Z174" s="93" t="e">
        <f t="shared" si="9"/>
        <v>#DIV/0!</v>
      </c>
      <c r="AA174" s="93" t="e">
        <f t="shared" si="8"/>
        <v>#DIV/0!</v>
      </c>
      <c r="AB174" s="6" t="s">
        <v>1</v>
      </c>
      <c r="AC174" s="2"/>
      <c r="AD174" s="2"/>
      <c r="AE174" s="2"/>
      <c r="AF174" s="2"/>
    </row>
    <row r="175" spans="1:32" ht="12.75" customHeight="1" hidden="1">
      <c r="A175" s="6"/>
      <c r="B175" s="164">
        <v>226</v>
      </c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61" t="s">
        <v>8</v>
      </c>
      <c r="O175" s="51">
        <v>706</v>
      </c>
      <c r="P175" s="52">
        <v>1101</v>
      </c>
      <c r="Q175" s="53">
        <v>1</v>
      </c>
      <c r="R175" s="88" t="s">
        <v>3</v>
      </c>
      <c r="S175" s="83">
        <v>226</v>
      </c>
      <c r="T175" s="84"/>
      <c r="U175" s="98"/>
      <c r="V175" s="98"/>
      <c r="W175" s="76"/>
      <c r="X175" s="104"/>
      <c r="Y175" s="104"/>
      <c r="Z175" s="93" t="e">
        <f t="shared" si="9"/>
        <v>#DIV/0!</v>
      </c>
      <c r="AA175" s="93" t="e">
        <f t="shared" si="8"/>
        <v>#DIV/0!</v>
      </c>
      <c r="AB175" s="6" t="s">
        <v>1</v>
      </c>
      <c r="AC175" s="2"/>
      <c r="AD175" s="2"/>
      <c r="AE175" s="2"/>
      <c r="AF175" s="2"/>
    </row>
    <row r="176" spans="1:32" ht="12.75" customHeight="1" hidden="1">
      <c r="A176" s="6"/>
      <c r="B176" s="164">
        <v>290</v>
      </c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61" t="s">
        <v>7</v>
      </c>
      <c r="O176" s="51">
        <v>706</v>
      </c>
      <c r="P176" s="52">
        <v>1101</v>
      </c>
      <c r="Q176" s="53">
        <v>1</v>
      </c>
      <c r="R176" s="88" t="s">
        <v>3</v>
      </c>
      <c r="S176" s="83">
        <v>290</v>
      </c>
      <c r="T176" s="84"/>
      <c r="U176" s="98"/>
      <c r="V176" s="98"/>
      <c r="W176" s="76"/>
      <c r="X176" s="104"/>
      <c r="Y176" s="104"/>
      <c r="Z176" s="93" t="e">
        <f t="shared" si="9"/>
        <v>#DIV/0!</v>
      </c>
      <c r="AA176" s="93" t="e">
        <f t="shared" si="8"/>
        <v>#DIV/0!</v>
      </c>
      <c r="AB176" s="6" t="s">
        <v>1</v>
      </c>
      <c r="AC176" s="2"/>
      <c r="AD176" s="2"/>
      <c r="AE176" s="2"/>
      <c r="AF176" s="2"/>
    </row>
    <row r="177" spans="1:32" ht="12.75" customHeight="1" hidden="1">
      <c r="A177" s="6"/>
      <c r="B177" s="164">
        <v>300</v>
      </c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61" t="s">
        <v>6</v>
      </c>
      <c r="O177" s="51">
        <v>706</v>
      </c>
      <c r="P177" s="52">
        <v>1101</v>
      </c>
      <c r="Q177" s="53">
        <v>1</v>
      </c>
      <c r="R177" s="88" t="s">
        <v>3</v>
      </c>
      <c r="S177" s="83">
        <v>300</v>
      </c>
      <c r="T177" s="84"/>
      <c r="U177" s="98"/>
      <c r="V177" s="98"/>
      <c r="W177" s="76"/>
      <c r="X177" s="104"/>
      <c r="Y177" s="104"/>
      <c r="Z177" s="93" t="e">
        <f t="shared" si="9"/>
        <v>#DIV/0!</v>
      </c>
      <c r="AA177" s="93" t="e">
        <f t="shared" si="8"/>
        <v>#DIV/0!</v>
      </c>
      <c r="AB177" s="6" t="s">
        <v>1</v>
      </c>
      <c r="AC177" s="2"/>
      <c r="AD177" s="2"/>
      <c r="AE177" s="2"/>
      <c r="AF177" s="2"/>
    </row>
    <row r="178" spans="1:32" ht="12.75" customHeight="1" hidden="1">
      <c r="A178" s="6"/>
      <c r="B178" s="164">
        <v>310</v>
      </c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61" t="s">
        <v>5</v>
      </c>
      <c r="O178" s="51">
        <v>706</v>
      </c>
      <c r="P178" s="52">
        <v>1101</v>
      </c>
      <c r="Q178" s="53">
        <v>1</v>
      </c>
      <c r="R178" s="88" t="s">
        <v>3</v>
      </c>
      <c r="S178" s="83">
        <v>310</v>
      </c>
      <c r="T178" s="84"/>
      <c r="U178" s="98"/>
      <c r="V178" s="98"/>
      <c r="W178" s="76"/>
      <c r="X178" s="104"/>
      <c r="Y178" s="104"/>
      <c r="Z178" s="93" t="e">
        <f t="shared" si="9"/>
        <v>#DIV/0!</v>
      </c>
      <c r="AA178" s="93" t="e">
        <f t="shared" si="8"/>
        <v>#DIV/0!</v>
      </c>
      <c r="AB178" s="6" t="s">
        <v>1</v>
      </c>
      <c r="AC178" s="2"/>
      <c r="AD178" s="2"/>
      <c r="AE178" s="2"/>
      <c r="AF178" s="2"/>
    </row>
    <row r="179" spans="1:32" ht="12.75" customHeight="1" hidden="1">
      <c r="A179" s="6"/>
      <c r="B179" s="164">
        <v>340</v>
      </c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61" t="s">
        <v>4</v>
      </c>
      <c r="O179" s="51">
        <v>706</v>
      </c>
      <c r="P179" s="52">
        <v>1101</v>
      </c>
      <c r="Q179" s="53">
        <v>1</v>
      </c>
      <c r="R179" s="88" t="s">
        <v>3</v>
      </c>
      <c r="S179" s="83">
        <v>340</v>
      </c>
      <c r="T179" s="84"/>
      <c r="U179" s="98"/>
      <c r="V179" s="98"/>
      <c r="W179" s="76"/>
      <c r="X179" s="104"/>
      <c r="Y179" s="104"/>
      <c r="Z179" s="93" t="e">
        <f t="shared" si="9"/>
        <v>#DIV/0!</v>
      </c>
      <c r="AA179" s="93" t="e">
        <f t="shared" si="8"/>
        <v>#DIV/0!</v>
      </c>
      <c r="AB179" s="6" t="s">
        <v>1</v>
      </c>
      <c r="AC179" s="2"/>
      <c r="AD179" s="2"/>
      <c r="AE179" s="2"/>
      <c r="AF179" s="2"/>
    </row>
    <row r="180" spans="1:32" ht="24" customHeight="1">
      <c r="A180" s="6"/>
      <c r="B180" s="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63" t="s">
        <v>87</v>
      </c>
      <c r="O180" s="51"/>
      <c r="P180" s="52"/>
      <c r="Q180" s="53"/>
      <c r="R180" s="85"/>
      <c r="S180" s="83"/>
      <c r="T180" s="84"/>
      <c r="U180" s="100">
        <f>U21+U86+U90+U99+U94+U37+U22+U144+U133+U39+U67+U84+U159+U162+U166+U168+U170</f>
        <v>811742.7</v>
      </c>
      <c r="V180" s="100">
        <f>V21+V86+V90+V99+V94+V37+V22+V144+V133+V39+V67+V84+V159+V162+V166+V168+V170</f>
        <v>375518.7</v>
      </c>
      <c r="W180" s="75">
        <f>SUM(V180)/U180*100</f>
        <v>46.260804070058164</v>
      </c>
      <c r="X180" s="107">
        <f>X21+X86+X90+X99+X94+X37+X22+X144+X133+X39+X67+X84+X159+X162+X166+X168+X170</f>
        <v>1374504.5999999999</v>
      </c>
      <c r="Y180" s="107">
        <f>Y21+Y86+Y90+Y99+Y94+Y37+Y22+Y144+Y133+Y39+Y67+Y84+Y159+Y162+Y166+Y168+Y170</f>
        <v>427869.89999999997</v>
      </c>
      <c r="Z180" s="75">
        <f>Y180/X180*100</f>
        <v>31.12902641431684</v>
      </c>
      <c r="AA180" s="75">
        <f t="shared" si="8"/>
        <v>113.94103675795637</v>
      </c>
      <c r="AB180" s="6"/>
      <c r="AC180" s="2"/>
      <c r="AD180" s="2"/>
      <c r="AE180" s="2"/>
      <c r="AF180" s="2"/>
    </row>
    <row r="181" spans="1:27" ht="12.75" customHeight="1">
      <c r="A181" s="2" t="s">
        <v>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80"/>
      <c r="V181" s="80"/>
      <c r="W181" s="80"/>
      <c r="X181" s="80"/>
      <c r="Y181" s="80"/>
      <c r="Z181" s="80"/>
      <c r="AA181" s="80"/>
    </row>
    <row r="182" spans="21:27" ht="15">
      <c r="U182" s="81"/>
      <c r="V182" s="81"/>
      <c r="W182" s="81"/>
      <c r="X182" s="81"/>
      <c r="Y182" s="81"/>
      <c r="Z182" s="81"/>
      <c r="AA182" s="81"/>
    </row>
    <row r="184" spans="14:21" ht="15">
      <c r="N184" s="24"/>
      <c r="O184" s="9"/>
      <c r="P184" s="9"/>
      <c r="Q184" s="7"/>
      <c r="R184" s="9"/>
      <c r="S184" s="9"/>
      <c r="T184" s="8"/>
      <c r="U184" s="7"/>
    </row>
    <row r="185" spans="14:21" ht="15">
      <c r="N185" s="24"/>
      <c r="O185" s="9"/>
      <c r="P185" s="9"/>
      <c r="Q185" s="7"/>
      <c r="R185" s="9"/>
      <c r="S185" s="9"/>
      <c r="T185" s="8"/>
      <c r="U185" s="7"/>
    </row>
  </sheetData>
  <sheetProtection/>
  <mergeCells count="122">
    <mergeCell ref="B179:M179"/>
    <mergeCell ref="B78:M78"/>
    <mergeCell ref="B79:M79"/>
    <mergeCell ref="B171:M171"/>
    <mergeCell ref="B172:M172"/>
    <mergeCell ref="B173:M173"/>
    <mergeCell ref="B174:M174"/>
    <mergeCell ref="B175:M175"/>
    <mergeCell ref="B176:M176"/>
    <mergeCell ref="B177:M177"/>
    <mergeCell ref="B178:M178"/>
    <mergeCell ref="B72:M72"/>
    <mergeCell ref="B73:M73"/>
    <mergeCell ref="B74:M74"/>
    <mergeCell ref="B75:M75"/>
    <mergeCell ref="B76:M76"/>
    <mergeCell ref="B77:M77"/>
    <mergeCell ref="B157:M157"/>
    <mergeCell ref="B158:M158"/>
    <mergeCell ref="B154:M154"/>
    <mergeCell ref="B80:M80"/>
    <mergeCell ref="B58:M58"/>
    <mergeCell ref="B59:M59"/>
    <mergeCell ref="B60:M60"/>
    <mergeCell ref="B61:M61"/>
    <mergeCell ref="B62:M62"/>
    <mergeCell ref="B52:M52"/>
    <mergeCell ref="B53:M53"/>
    <mergeCell ref="B54:M54"/>
    <mergeCell ref="B55:M55"/>
    <mergeCell ref="B56:M56"/>
    <mergeCell ref="B57:M57"/>
    <mergeCell ref="B145:M145"/>
    <mergeCell ref="B146:M146"/>
    <mergeCell ref="B147:M147"/>
    <mergeCell ref="B148:M148"/>
    <mergeCell ref="B143:M143"/>
    <mergeCell ref="B67:M67"/>
    <mergeCell ref="B68:M68"/>
    <mergeCell ref="B69:M69"/>
    <mergeCell ref="B70:M70"/>
    <mergeCell ref="B71:M71"/>
    <mergeCell ref="B41:M41"/>
    <mergeCell ref="B42:M42"/>
    <mergeCell ref="B43:M43"/>
    <mergeCell ref="B153:M153"/>
    <mergeCell ref="B44:M44"/>
    <mergeCell ref="B45:M45"/>
    <mergeCell ref="B46:M46"/>
    <mergeCell ref="B47:M47"/>
    <mergeCell ref="B138:M138"/>
    <mergeCell ref="B144:M144"/>
    <mergeCell ref="B140:M140"/>
    <mergeCell ref="B39:M39"/>
    <mergeCell ref="B141:M141"/>
    <mergeCell ref="B142:M142"/>
    <mergeCell ref="B48:M48"/>
    <mergeCell ref="B49:M49"/>
    <mergeCell ref="B50:M50"/>
    <mergeCell ref="B51:M51"/>
    <mergeCell ref="B130:M130"/>
    <mergeCell ref="B40:M40"/>
    <mergeCell ref="B156:M156"/>
    <mergeCell ref="B150:M150"/>
    <mergeCell ref="B151:M151"/>
    <mergeCell ref="B133:M133"/>
    <mergeCell ref="B134:M134"/>
    <mergeCell ref="B135:M135"/>
    <mergeCell ref="B155:M155"/>
    <mergeCell ref="B136:M136"/>
    <mergeCell ref="B137:M137"/>
    <mergeCell ref="B139:M139"/>
    <mergeCell ref="B118:M118"/>
    <mergeCell ref="B23:M23"/>
    <mergeCell ref="B149:M149"/>
    <mergeCell ref="B25:M25"/>
    <mergeCell ref="B26:M26"/>
    <mergeCell ref="B27:M27"/>
    <mergeCell ref="B28:M28"/>
    <mergeCell ref="B29:M29"/>
    <mergeCell ref="B128:M128"/>
    <mergeCell ref="B129:M129"/>
    <mergeCell ref="B116:M116"/>
    <mergeCell ref="B131:M131"/>
    <mergeCell ref="B132:M132"/>
    <mergeCell ref="B22:M22"/>
    <mergeCell ref="B124:M124"/>
    <mergeCell ref="B125:M125"/>
    <mergeCell ref="B126:M126"/>
    <mergeCell ref="B127:M127"/>
    <mergeCell ref="B37:M37"/>
    <mergeCell ref="B38:M38"/>
    <mergeCell ref="B109:M109"/>
    <mergeCell ref="B119:M119"/>
    <mergeCell ref="B120:M120"/>
    <mergeCell ref="B121:M121"/>
    <mergeCell ref="B122:M122"/>
    <mergeCell ref="B123:M123"/>
    <mergeCell ref="B111:M111"/>
    <mergeCell ref="B113:M113"/>
    <mergeCell ref="B114:M114"/>
    <mergeCell ref="B115:M115"/>
    <mergeCell ref="T1:AA1"/>
    <mergeCell ref="U3:AA3"/>
    <mergeCell ref="U4:AA4"/>
    <mergeCell ref="N15:N16"/>
    <mergeCell ref="O15:S15"/>
    <mergeCell ref="B117:M117"/>
    <mergeCell ref="U15:W15"/>
    <mergeCell ref="B112:M112"/>
    <mergeCell ref="B103:M103"/>
    <mergeCell ref="B104:M104"/>
    <mergeCell ref="B18:M18"/>
    <mergeCell ref="B110:M110"/>
    <mergeCell ref="X15:AA15"/>
    <mergeCell ref="B102:M102"/>
    <mergeCell ref="B19:M19"/>
    <mergeCell ref="B20:M20"/>
    <mergeCell ref="B105:M105"/>
    <mergeCell ref="B106:M106"/>
    <mergeCell ref="B107:M107"/>
    <mergeCell ref="B108:M108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Ivanova</cp:lastModifiedBy>
  <cp:lastPrinted>2023-07-06T10:43:18Z</cp:lastPrinted>
  <dcterms:created xsi:type="dcterms:W3CDTF">2014-10-06T06:35:26Z</dcterms:created>
  <dcterms:modified xsi:type="dcterms:W3CDTF">2023-07-13T09:24:27Z</dcterms:modified>
  <cp:category/>
  <cp:version/>
  <cp:contentType/>
  <cp:contentStatus/>
</cp:coreProperties>
</file>